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oan Phillips\Documents\JOAN\PTA\GHS\2019-2020\Budget\"/>
    </mc:Choice>
  </mc:AlternateContent>
  <xr:revisionPtr revIDLastSave="0" documentId="13_ncr:1_{5B40CF03-7F7B-4649-B0CC-6049F8E99010}" xr6:coauthVersionLast="47" xr6:coauthVersionMax="47" xr10:uidLastSave="{00000000-0000-0000-0000-000000000000}"/>
  <bookViews>
    <workbookView xWindow="864" yWindow="1116" windowWidth="22032" windowHeight="11868" xr2:uid="{00000000-000D-0000-FFFF-FFFF00000000}"/>
  </bookViews>
  <sheets>
    <sheet name=" 2021-2022" sheetId="4" r:id="rId1"/>
    <sheet name=" 2020-2021" sheetId="3" r:id="rId2"/>
    <sheet name=" 2019-2020" sheetId="2" r:id="rId3"/>
  </sheets>
  <definedNames>
    <definedName name="_xlnm.Print_Titles" localSheetId="2">' 2019-2020'!$1:$5</definedName>
    <definedName name="_xlnm.Print_Titles" localSheetId="1">' 2020-2021'!$1:$5</definedName>
    <definedName name="_xlnm.Print_Titles" localSheetId="0">' 2021-2022'!$1:$5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4" l="1"/>
  <c r="B27" i="4"/>
  <c r="B28" i="4" s="1"/>
  <c r="B60" i="4" s="1"/>
  <c r="B61" i="4" s="1"/>
  <c r="D36" i="3"/>
  <c r="D14" i="3"/>
  <c r="C15" i="3"/>
  <c r="D15" i="3" s="1"/>
  <c r="F27" i="3"/>
  <c r="F28" i="3" s="1"/>
  <c r="F59" i="3"/>
  <c r="D35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C59" i="3"/>
  <c r="D37" i="3"/>
  <c r="D34" i="3"/>
  <c r="D33" i="3"/>
  <c r="D32" i="3"/>
  <c r="D31" i="3"/>
  <c r="D26" i="3"/>
  <c r="D25" i="3"/>
  <c r="D24" i="3"/>
  <c r="D23" i="3"/>
  <c r="D22" i="3"/>
  <c r="D21" i="3"/>
  <c r="D20" i="3"/>
  <c r="D19" i="3"/>
  <c r="D18" i="3"/>
  <c r="D17" i="3"/>
  <c r="D16" i="3"/>
  <c r="D13" i="3"/>
  <c r="D12" i="3"/>
  <c r="D11" i="3"/>
  <c r="D10" i="3"/>
  <c r="D9" i="3"/>
  <c r="D8" i="3"/>
  <c r="D7" i="3"/>
  <c r="B64" i="4" l="1"/>
  <c r="C27" i="3"/>
  <c r="C28" i="3" s="1"/>
  <c r="C60" i="3" s="1"/>
  <c r="C61" i="3" s="1"/>
  <c r="C64" i="3" s="1"/>
  <c r="F63" i="3" s="1"/>
  <c r="F60" i="3"/>
  <c r="F61" i="3" s="1"/>
  <c r="D27" i="3"/>
  <c r="D28" i="3" s="1"/>
  <c r="D38" i="3"/>
  <c r="D59" i="3" s="1"/>
  <c r="F64" i="3" l="1"/>
  <c r="D60" i="3"/>
  <c r="D61" i="3" s="1"/>
  <c r="B59" i="3"/>
  <c r="B27" i="3"/>
  <c r="B28" i="3" s="1"/>
  <c r="B60" i="3" l="1"/>
  <c r="B61" i="3" s="1"/>
  <c r="B64" i="3" s="1"/>
  <c r="C35" i="2" l="1"/>
  <c r="D39" i="2" l="1"/>
  <c r="B13" i="2" l="1"/>
  <c r="D50" i="2" l="1"/>
  <c r="D45" i="2"/>
  <c r="D55" i="2"/>
  <c r="D54" i="2"/>
  <c r="D53" i="2"/>
  <c r="D52" i="2"/>
  <c r="D51" i="2"/>
  <c r="D49" i="2"/>
  <c r="D48" i="2"/>
  <c r="D46" i="2"/>
  <c r="D44" i="2"/>
  <c r="D43" i="2"/>
  <c r="D42" i="2"/>
  <c r="D41" i="2"/>
  <c r="D40" i="2"/>
  <c r="D38" i="2"/>
  <c r="D37" i="2"/>
  <c r="D36" i="2"/>
  <c r="D34" i="2"/>
  <c r="D33" i="2"/>
  <c r="D32" i="2"/>
  <c r="D31" i="2"/>
  <c r="D30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7" i="2"/>
  <c r="D35" i="2"/>
  <c r="C26" i="2"/>
  <c r="C27" i="2" s="1"/>
  <c r="D26" i="2" l="1"/>
  <c r="D27" i="2" s="1"/>
  <c r="C56" i="2"/>
  <c r="C57" i="2" s="1"/>
  <c r="C58" i="2" s="1"/>
  <c r="C61" i="2" s="1"/>
  <c r="D47" i="2"/>
  <c r="D56" i="2" s="1"/>
  <c r="B26" i="2"/>
  <c r="B27" i="2" s="1"/>
  <c r="D57" i="2" l="1"/>
  <c r="D58" i="2" s="1"/>
  <c r="B56" i="2"/>
  <c r="B57" i="2" s="1"/>
  <c r="B58" i="2" s="1"/>
  <c r="B6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 Phillips</author>
  </authors>
  <commentList>
    <comment ref="B31" authorId="0" shapeId="0" xr:uid="{D91B4406-CF85-4931-9AB8-7A5169E6C37A}">
      <text>
        <r>
          <rPr>
            <b/>
            <sz val="9"/>
            <color indexed="81"/>
            <rFont val="Tahoma"/>
            <charset val="1"/>
          </rPr>
          <t>Joan Phillips:</t>
        </r>
        <r>
          <rPr>
            <sz val="9"/>
            <color indexed="81"/>
            <rFont val="Tahoma"/>
            <charset val="1"/>
          </rPr>
          <t xml:space="preserve">
on 4/22/22 made a motion to decrease senior scholarships to 0 and shift the funds to after prom expense; school is going to pay for 3 $1000 scholarships; original after prom budget was $4000 so increased to $7000</t>
        </r>
      </text>
    </comment>
    <comment ref="B54" authorId="0" shapeId="0" xr:uid="{81E55380-C0E9-4444-89F3-E2C343B0F08C}">
      <text>
        <r>
          <rPr>
            <b/>
            <sz val="9"/>
            <color indexed="81"/>
            <rFont val="Tahoma"/>
            <family val="2"/>
          </rPr>
          <t>Joan Phillips:</t>
        </r>
        <r>
          <rPr>
            <sz val="9"/>
            <color indexed="81"/>
            <rFont val="Tahoma"/>
            <family val="2"/>
          </rPr>
          <t xml:space="preserve">
Reflects motion to increase budget to 3-$1000 scholarships; on 4/22/22 made a motion to decrease senior scholarships to 0 and shift the funds to after prom expense; school is going to pay for 3 $1000 scholarships</t>
        </r>
      </text>
    </comment>
  </commentList>
</comments>
</file>

<file path=xl/sharedStrings.xml><?xml version="1.0" encoding="utf-8"?>
<sst xmlns="http://schemas.openxmlformats.org/spreadsheetml/2006/main" count="190" uniqueCount="74">
  <si>
    <t>Golden High School PTA</t>
  </si>
  <si>
    <t>2019-2020</t>
  </si>
  <si>
    <t>2019/2020 Budget</t>
  </si>
  <si>
    <t>Income</t>
  </si>
  <si>
    <t xml:space="preserve">   Amazon Smile Income</t>
  </si>
  <si>
    <t xml:space="preserve">   Business Donations</t>
  </si>
  <si>
    <t xml:space="preserve">      After-Prom Party</t>
  </si>
  <si>
    <t xml:space="preserve">      Other-General</t>
  </si>
  <si>
    <t xml:space="preserve">      Scholarships for Grad Srs</t>
  </si>
  <si>
    <t xml:space="preserve">   Chilli Cook Off Income</t>
  </si>
  <si>
    <t xml:space="preserve">   Holiday Bazaar</t>
  </si>
  <si>
    <t xml:space="preserve">   Individual Donations</t>
  </si>
  <si>
    <t xml:space="preserve">      After-prom Party</t>
  </si>
  <si>
    <t xml:space="preserve">      Classroom Grants</t>
  </si>
  <si>
    <t xml:space="preserve">      Colorado Gives Day</t>
  </si>
  <si>
    <t xml:space="preserve">   Interest Income</t>
  </si>
  <si>
    <t xml:space="preserve">   King Soooper Card Income</t>
  </si>
  <si>
    <t xml:space="preserve">   PTA Membership Dues</t>
  </si>
  <si>
    <t xml:space="preserve">   Silent Auction Income</t>
  </si>
  <si>
    <t xml:space="preserve">   Silent Auction Sponsorship</t>
  </si>
  <si>
    <t>Total Income</t>
  </si>
  <si>
    <t>Gross Profit</t>
  </si>
  <si>
    <t>Expenses</t>
  </si>
  <si>
    <t xml:space="preserve">   After Prom</t>
  </si>
  <si>
    <t xml:space="preserve">   Bank Charges/Expense</t>
  </si>
  <si>
    <t xml:space="preserve">   Chilli Cook Off Expense</t>
  </si>
  <si>
    <t xml:space="preserve">   Colorado PTA membership</t>
  </si>
  <si>
    <t xml:space="preserve">   Holiday Bazaar Expense</t>
  </si>
  <si>
    <t xml:space="preserve">   Hospitality</t>
  </si>
  <si>
    <t xml:space="preserve">      Staff Appreciation Week</t>
  </si>
  <si>
    <t xml:space="preserve">      Staff Hospitality</t>
  </si>
  <si>
    <t xml:space="preserve">   Insurance</t>
  </si>
  <si>
    <t xml:space="preserve">   Miscellaneous Expense</t>
  </si>
  <si>
    <t xml:space="preserve">   Office Supplies</t>
  </si>
  <si>
    <t xml:space="preserve">      Software</t>
  </si>
  <si>
    <t xml:space="preserve">   PayPal Fees Expense</t>
  </si>
  <si>
    <t xml:space="preserve">   Postage and Delivery</t>
  </si>
  <si>
    <t xml:space="preserve">   PTA Grant Program</t>
  </si>
  <si>
    <t xml:space="preserve">       Demon Dash Grants</t>
  </si>
  <si>
    <t xml:space="preserve">   Reflections</t>
  </si>
  <si>
    <t xml:space="preserve">   Registration</t>
  </si>
  <si>
    <t xml:space="preserve">   Scholarships</t>
  </si>
  <si>
    <t xml:space="preserve">      Graduating Seniors</t>
  </si>
  <si>
    <t xml:space="preserve">   Silent Auction Expenses</t>
  </si>
  <si>
    <t xml:space="preserve">   Student Applause Awards</t>
  </si>
  <si>
    <t xml:space="preserve">   Sunshine Fund</t>
  </si>
  <si>
    <t xml:space="preserve">   Web Registration</t>
  </si>
  <si>
    <t>Total Expenses</t>
  </si>
  <si>
    <t>Net Operating Income</t>
  </si>
  <si>
    <t>Net Income</t>
  </si>
  <si>
    <t xml:space="preserve">   Membership Expense</t>
  </si>
  <si>
    <t>Approved</t>
  </si>
  <si>
    <t>Budget</t>
  </si>
  <si>
    <t>Cash at 6/30/2019</t>
  </si>
  <si>
    <t>Estimated cash at 6/30/2020</t>
  </si>
  <si>
    <t>ACTUAL YTD</t>
  </si>
  <si>
    <t>Over(Under) Budget</t>
  </si>
  <si>
    <t xml:space="preserve">   Demon Dash Net Proceeds</t>
  </si>
  <si>
    <t>*Approved 3/10/2020</t>
  </si>
  <si>
    <r>
      <t xml:space="preserve">   Marketing Expense </t>
    </r>
    <r>
      <rPr>
        <b/>
        <sz val="12"/>
        <color rgb="FFFF0000"/>
        <rFont val="Calibri"/>
        <family val="2"/>
        <scheme val="minor"/>
      </rPr>
      <t>*</t>
    </r>
  </si>
  <si>
    <t xml:space="preserve">   Online Auction Income</t>
  </si>
  <si>
    <t xml:space="preserve">   PayPal Square Fees Expense</t>
  </si>
  <si>
    <t>2021/2022 Budget</t>
  </si>
  <si>
    <t xml:space="preserve">   Demon Dash Income</t>
  </si>
  <si>
    <t xml:space="preserve">   Demon Dash Expense</t>
  </si>
  <si>
    <t>Cash at 6/30/2021</t>
  </si>
  <si>
    <t>Estimated cash at 6/30/2022</t>
  </si>
  <si>
    <t>Approved Budget Revised 4/22/22</t>
  </si>
  <si>
    <t>on 4/22/22 made a motion to decrease senior scholarships to 0 and shift the funds to after prom expense; school is going to pay for 3 $1000 scholarships; original after prom budget was $4000 so increased to $7000</t>
  </si>
  <si>
    <t>on 4/22/22 made a motion to decrease senior scholarships to 0 and shift the funds to after prom expense; school is going to pay for 3 $1000 scholarships; original after prom budget was $4000 so increased to $7000; On 5/2 made a motion to increase scholarships to 4 $1000 scholarships (3 paid by school and 1 by PTA)</t>
  </si>
  <si>
    <t>2022-2023</t>
  </si>
  <si>
    <t>2022/2023 Proposed Budget</t>
  </si>
  <si>
    <t xml:space="preserve">   Golden Gear</t>
  </si>
  <si>
    <t xml:space="preserve">   Golden Gear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</si>
</sst>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_€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164" fontId="3" fillId="0" borderId="0" xfId="0" applyNumberFormat="1" applyFont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5" fontId="1" fillId="0" borderId="0" xfId="1" applyNumberFormat="1" applyFont="1"/>
    <xf numFmtId="5" fontId="7" fillId="0" borderId="0" xfId="1" applyNumberFormat="1" applyFont="1" applyFill="1" applyAlignment="1">
      <alignment horizontal="center"/>
    </xf>
    <xf numFmtId="5" fontId="3" fillId="0" borderId="0" xfId="1" applyNumberFormat="1" applyFont="1" applyFill="1" applyBorder="1" applyAlignment="1">
      <alignment horizontal="center" wrapText="1"/>
    </xf>
    <xf numFmtId="5" fontId="3" fillId="0" borderId="0" xfId="1" applyNumberFormat="1" applyFont="1"/>
    <xf numFmtId="14" fontId="7" fillId="0" borderId="0" xfId="1" applyNumberFormat="1" applyFont="1" applyFill="1" applyAlignment="1">
      <alignment horizontal="center"/>
    </xf>
    <xf numFmtId="5" fontId="4" fillId="0" borderId="0" xfId="1" applyNumberFormat="1" applyFont="1" applyFill="1" applyBorder="1" applyAlignment="1">
      <alignment horizontal="center" wrapText="1"/>
    </xf>
    <xf numFmtId="0" fontId="4" fillId="2" borderId="0" xfId="0" applyFont="1" applyFill="1"/>
    <xf numFmtId="0" fontId="4" fillId="0" borderId="1" xfId="0" applyFont="1" applyBorder="1" applyAlignment="1">
      <alignment horizontal="left" wrapText="1"/>
    </xf>
    <xf numFmtId="5" fontId="3" fillId="0" borderId="1" xfId="1" applyNumberFormat="1" applyFont="1" applyFill="1" applyBorder="1" applyAlignment="1">
      <alignment wrapText="1"/>
    </xf>
    <xf numFmtId="5" fontId="3" fillId="2" borderId="1" xfId="1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horizontal="left" wrapText="1"/>
    </xf>
    <xf numFmtId="5" fontId="3" fillId="0" borderId="1" xfId="1" applyNumberFormat="1" applyFont="1" applyBorder="1" applyAlignment="1">
      <alignment horizontal="right" wrapText="1"/>
    </xf>
    <xf numFmtId="5" fontId="3" fillId="2" borderId="1" xfId="1" applyNumberFormat="1" applyFont="1" applyFill="1" applyBorder="1" applyAlignment="1">
      <alignment horizontal="right" wrapText="1"/>
    </xf>
    <xf numFmtId="5" fontId="3" fillId="0" borderId="1" xfId="1" applyNumberFormat="1" applyFont="1" applyFill="1" applyBorder="1" applyAlignment="1">
      <alignment horizontal="right" wrapText="1"/>
    </xf>
    <xf numFmtId="164" fontId="3" fillId="0" borderId="1" xfId="0" applyNumberFormat="1" applyFont="1" applyBorder="1"/>
    <xf numFmtId="5" fontId="3" fillId="0" borderId="2" xfId="1" applyNumberFormat="1" applyFont="1" applyBorder="1"/>
    <xf numFmtId="5" fontId="3" fillId="2" borderId="2" xfId="1" applyNumberFormat="1" applyFont="1" applyFill="1" applyBorder="1"/>
    <xf numFmtId="5" fontId="4" fillId="0" borderId="4" xfId="1" applyNumberFormat="1" applyFont="1" applyBorder="1"/>
    <xf numFmtId="5" fontId="4" fillId="2" borderId="4" xfId="1" applyNumberFormat="1" applyFont="1" applyFill="1" applyBorder="1"/>
    <xf numFmtId="5" fontId="4" fillId="0" borderId="3" xfId="1" applyNumberFormat="1" applyFont="1" applyBorder="1" applyAlignment="1">
      <alignment horizontal="right" wrapText="1"/>
    </xf>
    <xf numFmtId="5" fontId="4" fillId="2" borderId="3" xfId="1" applyNumberFormat="1" applyFont="1" applyFill="1" applyBorder="1" applyAlignment="1">
      <alignment horizontal="right" wrapText="1"/>
    </xf>
    <xf numFmtId="5" fontId="4" fillId="0" borderId="5" xfId="1" applyNumberFormat="1" applyFont="1" applyBorder="1" applyAlignment="1">
      <alignment horizontal="right" wrapText="1"/>
    </xf>
    <xf numFmtId="5" fontId="4" fillId="2" borderId="5" xfId="1" applyNumberFormat="1" applyFont="1" applyFill="1" applyBorder="1" applyAlignment="1">
      <alignment horizontal="right" wrapText="1"/>
    </xf>
    <xf numFmtId="14" fontId="4" fillId="3" borderId="0" xfId="1" applyNumberFormat="1" applyFont="1" applyFill="1" applyBorder="1" applyAlignment="1">
      <alignment horizontal="center" wrapText="1"/>
    </xf>
    <xf numFmtId="5" fontId="7" fillId="0" borderId="0" xfId="1" applyNumberFormat="1" applyFont="1"/>
    <xf numFmtId="5" fontId="3" fillId="3" borderId="1" xfId="1" applyNumberFormat="1" applyFont="1" applyFill="1" applyBorder="1" applyAlignment="1">
      <alignment horizontal="right" wrapText="1"/>
    </xf>
    <xf numFmtId="14" fontId="7" fillId="0" borderId="0" xfId="1" applyNumberFormat="1" applyFont="1" applyFill="1" applyAlignment="1">
      <alignment horizontal="center" wrapText="1"/>
    </xf>
    <xf numFmtId="43" fontId="0" fillId="0" borderId="0" xfId="1" applyFont="1"/>
    <xf numFmtId="43" fontId="3" fillId="0" borderId="0" xfId="1" applyFont="1"/>
    <xf numFmtId="43" fontId="3" fillId="0" borderId="0" xfId="1" applyFont="1" applyAlignment="1">
      <alignment wrapText="1"/>
    </xf>
    <xf numFmtId="7" fontId="3" fillId="2" borderId="1" xfId="1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25CE-C17B-4BFB-B41F-2082DD97F092}">
  <sheetPr>
    <pageSetUpPr fitToPage="1"/>
  </sheetPr>
  <dimension ref="A1:E73"/>
  <sheetViews>
    <sheetView tabSelected="1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B63" sqref="B63"/>
    </sheetView>
  </sheetViews>
  <sheetFormatPr defaultColWidth="8.88671875" defaultRowHeight="14.4" x14ac:dyDescent="0.3"/>
  <cols>
    <col min="1" max="1" width="30" customWidth="1"/>
    <col min="2" max="2" width="17.33203125" style="36" customWidth="1"/>
  </cols>
  <sheetData>
    <row r="1" spans="1:2" ht="18.75" customHeight="1" x14ac:dyDescent="0.35">
      <c r="A1" s="1" t="s">
        <v>0</v>
      </c>
    </row>
    <row r="2" spans="1:2" ht="18.75" customHeight="1" x14ac:dyDescent="0.35">
      <c r="A2" s="1" t="s">
        <v>52</v>
      </c>
    </row>
    <row r="3" spans="1:2" ht="18.75" customHeight="1" x14ac:dyDescent="0.35">
      <c r="A3" s="1" t="s">
        <v>70</v>
      </c>
    </row>
    <row r="4" spans="1:2" s="2" customFormat="1" ht="15.6" x14ac:dyDescent="0.3">
      <c r="B4" s="37"/>
    </row>
    <row r="5" spans="1:2" s="2" customFormat="1" ht="31.2" x14ac:dyDescent="0.3">
      <c r="A5" s="3"/>
      <c r="B5" s="38" t="s">
        <v>71</v>
      </c>
    </row>
    <row r="6" spans="1:2" s="2" customFormat="1" ht="15.6" x14ac:dyDescent="0.3">
      <c r="A6" s="16" t="s">
        <v>3</v>
      </c>
      <c r="B6" s="37"/>
    </row>
    <row r="7" spans="1:2" s="2" customFormat="1" ht="15.6" x14ac:dyDescent="0.3">
      <c r="A7" s="19" t="s">
        <v>4</v>
      </c>
      <c r="B7" s="37">
        <v>300</v>
      </c>
    </row>
    <row r="8" spans="1:2" s="2" customFormat="1" ht="15.6" x14ac:dyDescent="0.3">
      <c r="A8" s="19" t="s">
        <v>5</v>
      </c>
      <c r="B8" s="37"/>
    </row>
    <row r="9" spans="1:2" s="2" customFormat="1" ht="15.6" x14ac:dyDescent="0.3">
      <c r="A9" s="19" t="s">
        <v>6</v>
      </c>
      <c r="B9" s="37">
        <v>3000</v>
      </c>
    </row>
    <row r="10" spans="1:2" s="2" customFormat="1" ht="15.6" x14ac:dyDescent="0.3">
      <c r="A10" s="19" t="s">
        <v>7</v>
      </c>
      <c r="B10" s="37"/>
    </row>
    <row r="11" spans="1:2" s="2" customFormat="1" ht="15.6" x14ac:dyDescent="0.3">
      <c r="A11" s="19" t="s">
        <v>8</v>
      </c>
      <c r="B11" s="37"/>
    </row>
    <row r="12" spans="1:2" s="2" customFormat="1" ht="15.6" x14ac:dyDescent="0.3">
      <c r="A12" s="19" t="s">
        <v>9</v>
      </c>
      <c r="B12" s="37">
        <v>400</v>
      </c>
    </row>
    <row r="13" spans="1:2" s="2" customFormat="1" ht="15.6" x14ac:dyDescent="0.3">
      <c r="A13" s="19" t="s">
        <v>63</v>
      </c>
      <c r="B13" s="37">
        <v>10000</v>
      </c>
    </row>
    <row r="14" spans="1:2" s="2" customFormat="1" ht="15.6" x14ac:dyDescent="0.3">
      <c r="A14" s="19" t="s">
        <v>72</v>
      </c>
      <c r="B14" s="37">
        <v>3500</v>
      </c>
    </row>
    <row r="15" spans="1:2" s="2" customFormat="1" ht="15.6" x14ac:dyDescent="0.3">
      <c r="A15" s="19" t="s">
        <v>10</v>
      </c>
      <c r="B15" s="37">
        <v>3500</v>
      </c>
    </row>
    <row r="16" spans="1:2" s="2" customFormat="1" ht="15.6" x14ac:dyDescent="0.3">
      <c r="A16" s="19" t="s">
        <v>11</v>
      </c>
      <c r="B16" s="37"/>
    </row>
    <row r="17" spans="1:2" s="2" customFormat="1" ht="15.6" x14ac:dyDescent="0.3">
      <c r="A17" s="19" t="s">
        <v>12</v>
      </c>
      <c r="B17" s="37">
        <v>1000</v>
      </c>
    </row>
    <row r="18" spans="1:2" s="2" customFormat="1" ht="15.6" x14ac:dyDescent="0.3">
      <c r="A18" s="19" t="s">
        <v>13</v>
      </c>
      <c r="B18" s="37"/>
    </row>
    <row r="19" spans="1:2" s="2" customFormat="1" ht="15.6" x14ac:dyDescent="0.3">
      <c r="A19" s="19" t="s">
        <v>14</v>
      </c>
      <c r="B19" s="37">
        <v>700</v>
      </c>
    </row>
    <row r="20" spans="1:2" s="2" customFormat="1" ht="15.6" x14ac:dyDescent="0.3">
      <c r="A20" s="19" t="s">
        <v>7</v>
      </c>
      <c r="B20" s="37">
        <v>500</v>
      </c>
    </row>
    <row r="21" spans="1:2" s="2" customFormat="1" ht="15.6" x14ac:dyDescent="0.3">
      <c r="A21" s="19" t="s">
        <v>8</v>
      </c>
      <c r="B21" s="37"/>
    </row>
    <row r="22" spans="1:2" s="2" customFormat="1" ht="15.6" x14ac:dyDescent="0.3">
      <c r="A22" s="19" t="s">
        <v>15</v>
      </c>
      <c r="B22" s="37"/>
    </row>
    <row r="23" spans="1:2" s="2" customFormat="1" ht="15.6" x14ac:dyDescent="0.3">
      <c r="A23" s="19" t="s">
        <v>16</v>
      </c>
      <c r="B23" s="37">
        <v>3500</v>
      </c>
    </row>
    <row r="24" spans="1:2" s="2" customFormat="1" ht="15.6" x14ac:dyDescent="0.3">
      <c r="A24" s="19" t="s">
        <v>17</v>
      </c>
      <c r="B24" s="37">
        <v>1000</v>
      </c>
    </row>
    <row r="25" spans="1:2" s="2" customFormat="1" ht="15.6" x14ac:dyDescent="0.3">
      <c r="A25" s="19" t="s">
        <v>60</v>
      </c>
      <c r="B25" s="37">
        <v>8000</v>
      </c>
    </row>
    <row r="26" spans="1:2" s="2" customFormat="1" ht="15.6" x14ac:dyDescent="0.3">
      <c r="A26" s="19" t="s">
        <v>19</v>
      </c>
      <c r="B26" s="37"/>
    </row>
    <row r="27" spans="1:2" s="2" customFormat="1" ht="16.2" thickBot="1" x14ac:dyDescent="0.35">
      <c r="A27" s="19" t="s">
        <v>20</v>
      </c>
      <c r="B27" s="29">
        <f>SUM(B7:B26)</f>
        <v>35400</v>
      </c>
    </row>
    <row r="28" spans="1:2" s="2" customFormat="1" ht="16.2" thickBot="1" x14ac:dyDescent="0.35">
      <c r="A28" s="19" t="s">
        <v>21</v>
      </c>
      <c r="B28" s="31">
        <f t="shared" ref="B28" si="0">(B27)-(0)</f>
        <v>35400</v>
      </c>
    </row>
    <row r="29" spans="1:2" s="2" customFormat="1" ht="15.6" x14ac:dyDescent="0.3">
      <c r="A29" s="19"/>
      <c r="B29" s="37"/>
    </row>
    <row r="30" spans="1:2" s="2" customFormat="1" ht="15.6" x14ac:dyDescent="0.3">
      <c r="A30" s="19" t="s">
        <v>22</v>
      </c>
      <c r="B30" s="37"/>
    </row>
    <row r="31" spans="1:2" s="2" customFormat="1" ht="15.6" x14ac:dyDescent="0.3">
      <c r="A31" s="19" t="s">
        <v>23</v>
      </c>
      <c r="B31" s="37">
        <v>4500</v>
      </c>
    </row>
    <row r="32" spans="1:2" s="2" customFormat="1" ht="15.6" x14ac:dyDescent="0.3">
      <c r="A32" s="19" t="s">
        <v>24</v>
      </c>
      <c r="B32" s="37">
        <v>100</v>
      </c>
    </row>
    <row r="33" spans="1:2" s="2" customFormat="1" ht="15.6" x14ac:dyDescent="0.3">
      <c r="A33" s="19" t="s">
        <v>25</v>
      </c>
      <c r="B33" s="37">
        <v>400</v>
      </c>
    </row>
    <row r="34" spans="1:2" s="2" customFormat="1" ht="15.6" x14ac:dyDescent="0.3">
      <c r="A34" s="19" t="s">
        <v>26</v>
      </c>
      <c r="B34" s="37">
        <v>750</v>
      </c>
    </row>
    <row r="35" spans="1:2" s="2" customFormat="1" ht="15.6" x14ac:dyDescent="0.3">
      <c r="A35" s="19" t="s">
        <v>64</v>
      </c>
      <c r="B35" s="37">
        <v>7500</v>
      </c>
    </row>
    <row r="36" spans="1:2" s="2" customFormat="1" ht="15.6" x14ac:dyDescent="0.3">
      <c r="A36" s="19" t="s">
        <v>73</v>
      </c>
      <c r="B36" s="37">
        <v>2300</v>
      </c>
    </row>
    <row r="37" spans="1:2" s="2" customFormat="1" ht="15.6" x14ac:dyDescent="0.3">
      <c r="A37" s="19" t="s">
        <v>27</v>
      </c>
      <c r="B37" s="37">
        <v>500</v>
      </c>
    </row>
    <row r="38" spans="1:2" s="2" customFormat="1" ht="15.6" x14ac:dyDescent="0.3">
      <c r="A38" s="19" t="s">
        <v>28</v>
      </c>
      <c r="B38" s="37">
        <v>1900</v>
      </c>
    </row>
    <row r="39" spans="1:2" s="2" customFormat="1" ht="15.6" x14ac:dyDescent="0.3">
      <c r="A39" s="19" t="s">
        <v>29</v>
      </c>
      <c r="B39" s="37"/>
    </row>
    <row r="40" spans="1:2" s="2" customFormat="1" ht="15.6" x14ac:dyDescent="0.3">
      <c r="A40" s="19" t="s">
        <v>30</v>
      </c>
      <c r="B40" s="37">
        <v>2000</v>
      </c>
    </row>
    <row r="41" spans="1:2" s="2" customFormat="1" ht="15.6" x14ac:dyDescent="0.3">
      <c r="A41" s="19" t="s">
        <v>31</v>
      </c>
      <c r="B41" s="37">
        <v>215</v>
      </c>
    </row>
    <row r="42" spans="1:2" s="2" customFormat="1" ht="15.6" x14ac:dyDescent="0.3">
      <c r="A42" s="19" t="s">
        <v>59</v>
      </c>
      <c r="B42" s="37">
        <v>300</v>
      </c>
    </row>
    <row r="43" spans="1:2" s="2" customFormat="1" ht="15.6" x14ac:dyDescent="0.3">
      <c r="A43" s="19" t="s">
        <v>32</v>
      </c>
      <c r="B43" s="37">
        <v>100</v>
      </c>
    </row>
    <row r="44" spans="1:2" s="2" customFormat="1" ht="15.6" x14ac:dyDescent="0.3">
      <c r="A44" s="19" t="s">
        <v>50</v>
      </c>
      <c r="B44" s="37">
        <v>125</v>
      </c>
    </row>
    <row r="45" spans="1:2" s="2" customFormat="1" ht="15.6" x14ac:dyDescent="0.3">
      <c r="A45" s="19" t="s">
        <v>33</v>
      </c>
      <c r="B45" s="37">
        <v>200</v>
      </c>
    </row>
    <row r="46" spans="1:2" s="2" customFormat="1" ht="15.6" x14ac:dyDescent="0.3">
      <c r="A46" s="19" t="s">
        <v>34</v>
      </c>
      <c r="B46" s="37">
        <v>320</v>
      </c>
    </row>
    <row r="47" spans="1:2" s="2" customFormat="1" ht="15.6" x14ac:dyDescent="0.3">
      <c r="A47" s="19" t="s">
        <v>61</v>
      </c>
      <c r="B47" s="37">
        <v>500</v>
      </c>
    </row>
    <row r="48" spans="1:2" s="2" customFormat="1" ht="15.6" x14ac:dyDescent="0.3">
      <c r="A48" s="19" t="s">
        <v>36</v>
      </c>
      <c r="B48" s="37">
        <v>50</v>
      </c>
    </row>
    <row r="49" spans="1:2" s="2" customFormat="1" ht="15.6" x14ac:dyDescent="0.3">
      <c r="A49" s="19" t="s">
        <v>37</v>
      </c>
      <c r="B49" s="37">
        <v>15000</v>
      </c>
    </row>
    <row r="50" spans="1:2" s="2" customFormat="1" ht="15.6" x14ac:dyDescent="0.3">
      <c r="A50" s="19" t="s">
        <v>38</v>
      </c>
      <c r="B50" s="37"/>
    </row>
    <row r="51" spans="1:2" s="2" customFormat="1" ht="15.6" x14ac:dyDescent="0.3">
      <c r="A51" s="19" t="s">
        <v>39</v>
      </c>
      <c r="B51" s="37">
        <v>150</v>
      </c>
    </row>
    <row r="52" spans="1:2" s="2" customFormat="1" ht="15.6" x14ac:dyDescent="0.3">
      <c r="A52" s="19" t="s">
        <v>40</v>
      </c>
      <c r="B52" s="37">
        <v>10</v>
      </c>
    </row>
    <row r="53" spans="1:2" s="2" customFormat="1" ht="15.6" x14ac:dyDescent="0.3">
      <c r="A53" s="19" t="s">
        <v>41</v>
      </c>
      <c r="B53" s="37"/>
    </row>
    <row r="54" spans="1:2" s="2" customFormat="1" ht="15.6" x14ac:dyDescent="0.3">
      <c r="A54" s="19" t="s">
        <v>42</v>
      </c>
      <c r="B54" s="37">
        <v>5000</v>
      </c>
    </row>
    <row r="55" spans="1:2" s="2" customFormat="1" ht="15.6" x14ac:dyDescent="0.3">
      <c r="A55" s="19" t="s">
        <v>43</v>
      </c>
      <c r="B55" s="37">
        <v>100</v>
      </c>
    </row>
    <row r="56" spans="1:2" s="2" customFormat="1" ht="15.6" x14ac:dyDescent="0.3">
      <c r="A56" s="19" t="s">
        <v>44</v>
      </c>
      <c r="B56" s="37">
        <v>0</v>
      </c>
    </row>
    <row r="57" spans="1:2" s="2" customFormat="1" ht="15.6" x14ac:dyDescent="0.3">
      <c r="A57" s="19" t="s">
        <v>45</v>
      </c>
      <c r="B57" s="37">
        <v>0</v>
      </c>
    </row>
    <row r="58" spans="1:2" s="2" customFormat="1" ht="15.6" x14ac:dyDescent="0.3">
      <c r="A58" s="19" t="s">
        <v>46</v>
      </c>
      <c r="B58" s="37">
        <v>325</v>
      </c>
    </row>
    <row r="59" spans="1:2" s="2" customFormat="1" ht="16.2" thickBot="1" x14ac:dyDescent="0.35">
      <c r="A59" s="19" t="s">
        <v>47</v>
      </c>
      <c r="B59" s="29">
        <f>SUM(B30:B58)</f>
        <v>42345</v>
      </c>
    </row>
    <row r="60" spans="1:2" s="5" customFormat="1" ht="16.2" thickBot="1" x14ac:dyDescent="0.35">
      <c r="A60" s="19" t="s">
        <v>48</v>
      </c>
      <c r="B60" s="31">
        <f>(B28)-(B59)</f>
        <v>-6945</v>
      </c>
    </row>
    <row r="61" spans="1:2" s="5" customFormat="1" ht="16.2" thickBot="1" x14ac:dyDescent="0.35">
      <c r="A61" s="19" t="s">
        <v>49</v>
      </c>
      <c r="B61" s="27">
        <f t="shared" ref="B61" si="1">(B60)</f>
        <v>-6945</v>
      </c>
    </row>
    <row r="62" spans="1:2" s="2" customFormat="1" ht="16.2" thickTop="1" x14ac:dyDescent="0.3">
      <c r="A62" s="19"/>
      <c r="B62" s="25"/>
    </row>
    <row r="63" spans="1:2" s="2" customFormat="1" ht="15.6" x14ac:dyDescent="0.3">
      <c r="A63" s="23" t="s">
        <v>65</v>
      </c>
      <c r="B63" s="21">
        <v>34881.040000000008</v>
      </c>
    </row>
    <row r="64" spans="1:2" s="2" customFormat="1" ht="15.6" x14ac:dyDescent="0.3">
      <c r="A64" s="23" t="s">
        <v>66</v>
      </c>
      <c r="B64" s="21">
        <f t="shared" ref="B64" si="2">SUM(B61:B63)</f>
        <v>27936.040000000008</v>
      </c>
    </row>
    <row r="65" spans="1:2" s="2" customFormat="1" ht="15.6" x14ac:dyDescent="0.3">
      <c r="A65" s="5"/>
      <c r="B65" s="37"/>
    </row>
    <row r="66" spans="1:2" s="2" customFormat="1" ht="15.6" x14ac:dyDescent="0.3">
      <c r="A66" s="5"/>
      <c r="B66" s="37"/>
    </row>
    <row r="67" spans="1:2" x14ac:dyDescent="0.3">
      <c r="A67" s="6"/>
    </row>
    <row r="68" spans="1:2" x14ac:dyDescent="0.3">
      <c r="A68" s="8"/>
    </row>
    <row r="69" spans="1:2" x14ac:dyDescent="0.3">
      <c r="A69" s="8"/>
    </row>
    <row r="70" spans="1:2" x14ac:dyDescent="0.3">
      <c r="A70" s="8"/>
    </row>
    <row r="71" spans="1:2" x14ac:dyDescent="0.3">
      <c r="A71" s="7"/>
    </row>
    <row r="72" spans="1:2" x14ac:dyDescent="0.3">
      <c r="A72" s="7"/>
    </row>
    <row r="73" spans="1:2" x14ac:dyDescent="0.3">
      <c r="A73" s="7"/>
    </row>
  </sheetData>
  <printOptions gridLines="1"/>
  <pageMargins left="0.25" right="0.25" top="0.5" bottom="0.5" header="0.25" footer="0.25"/>
  <pageSetup scale="54" orientation="portrait" r:id="rId1"/>
  <headerFooter>
    <oddFooter>&amp;L&amp;F&amp;R&amp;D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4529-D413-4E22-A292-FB4FAF12505B}">
  <sheetPr>
    <pageSetUpPr fitToPage="1"/>
  </sheetPr>
  <dimension ref="A1:F7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F1048576"/>
    </sheetView>
  </sheetViews>
  <sheetFormatPr defaultColWidth="8.88671875" defaultRowHeight="14.4" x14ac:dyDescent="0.3"/>
  <cols>
    <col min="1" max="1" width="30" customWidth="1"/>
    <col min="2" max="2" width="20.109375" style="9" customWidth="1"/>
    <col min="3" max="3" width="12.88671875" customWidth="1"/>
    <col min="4" max="4" width="13" customWidth="1"/>
    <col min="5" max="5" width="47" customWidth="1"/>
    <col min="6" max="6" width="17.33203125" style="36" customWidth="1"/>
  </cols>
  <sheetData>
    <row r="1" spans="1:6" ht="18.75" customHeight="1" x14ac:dyDescent="0.35">
      <c r="A1" s="1" t="s">
        <v>0</v>
      </c>
    </row>
    <row r="2" spans="1:6" ht="18.75" customHeight="1" x14ac:dyDescent="0.35">
      <c r="A2" s="1" t="s">
        <v>52</v>
      </c>
      <c r="B2" s="33"/>
    </row>
    <row r="3" spans="1:6" ht="18.75" customHeight="1" x14ac:dyDescent="0.35">
      <c r="A3" s="1" t="s">
        <v>70</v>
      </c>
      <c r="B3" s="10"/>
    </row>
    <row r="4" spans="1:6" s="2" customFormat="1" ht="28.8" x14ac:dyDescent="0.3">
      <c r="B4" s="35" t="s">
        <v>67</v>
      </c>
      <c r="C4" s="15" t="s">
        <v>55</v>
      </c>
      <c r="F4" s="37"/>
    </row>
    <row r="5" spans="1:6" s="2" customFormat="1" ht="31.2" x14ac:dyDescent="0.3">
      <c r="A5" s="3"/>
      <c r="B5" s="11" t="s">
        <v>62</v>
      </c>
      <c r="C5" s="32">
        <v>44742</v>
      </c>
      <c r="D5" s="14" t="s">
        <v>56</v>
      </c>
      <c r="F5" s="38" t="s">
        <v>71</v>
      </c>
    </row>
    <row r="6" spans="1:6" s="2" customFormat="1" ht="15.6" x14ac:dyDescent="0.3">
      <c r="A6" s="16" t="s">
        <v>3</v>
      </c>
      <c r="B6" s="17"/>
      <c r="C6" s="18"/>
      <c r="D6" s="17"/>
      <c r="F6" s="37"/>
    </row>
    <row r="7" spans="1:6" s="2" customFormat="1" ht="15.6" x14ac:dyDescent="0.3">
      <c r="A7" s="19" t="s">
        <v>4</v>
      </c>
      <c r="B7" s="20">
        <v>200</v>
      </c>
      <c r="C7" s="21">
        <v>370.92</v>
      </c>
      <c r="D7" s="20">
        <f>C7-B7</f>
        <v>170.92000000000002</v>
      </c>
      <c r="F7" s="37">
        <v>300</v>
      </c>
    </row>
    <row r="8" spans="1:6" s="2" customFormat="1" ht="15.6" x14ac:dyDescent="0.3">
      <c r="A8" s="19" t="s">
        <v>5</v>
      </c>
      <c r="B8" s="22"/>
      <c r="C8" s="21"/>
      <c r="D8" s="20">
        <f t="shared" ref="D8:D26" si="0">C8-B8</f>
        <v>0</v>
      </c>
      <c r="F8" s="37"/>
    </row>
    <row r="9" spans="1:6" s="2" customFormat="1" ht="15.6" x14ac:dyDescent="0.3">
      <c r="A9" s="19" t="s">
        <v>6</v>
      </c>
      <c r="B9" s="20">
        <v>3000</v>
      </c>
      <c r="C9" s="21">
        <v>950</v>
      </c>
      <c r="D9" s="20">
        <f t="shared" si="0"/>
        <v>-2050</v>
      </c>
      <c r="F9" s="37">
        <v>3000</v>
      </c>
    </row>
    <row r="10" spans="1:6" s="2" customFormat="1" ht="15.6" x14ac:dyDescent="0.3">
      <c r="A10" s="19" t="s">
        <v>7</v>
      </c>
      <c r="B10" s="20"/>
      <c r="C10" s="21">
        <v>0</v>
      </c>
      <c r="D10" s="20">
        <f t="shared" si="0"/>
        <v>0</v>
      </c>
      <c r="F10" s="37"/>
    </row>
    <row r="11" spans="1:6" s="2" customFormat="1" ht="15.6" x14ac:dyDescent="0.3">
      <c r="A11" s="19" t="s">
        <v>8</v>
      </c>
      <c r="B11" s="20"/>
      <c r="C11" s="21">
        <v>0</v>
      </c>
      <c r="D11" s="20">
        <f t="shared" si="0"/>
        <v>0</v>
      </c>
      <c r="F11" s="37"/>
    </row>
    <row r="12" spans="1:6" s="2" customFormat="1" ht="15.6" x14ac:dyDescent="0.3">
      <c r="A12" s="19" t="s">
        <v>9</v>
      </c>
      <c r="B12" s="20">
        <v>400</v>
      </c>
      <c r="C12" s="21">
        <v>0</v>
      </c>
      <c r="D12" s="20">
        <f t="shared" si="0"/>
        <v>-400</v>
      </c>
      <c r="F12" s="37">
        <v>400</v>
      </c>
    </row>
    <row r="13" spans="1:6" s="2" customFormat="1" ht="15.6" x14ac:dyDescent="0.3">
      <c r="A13" s="19" t="s">
        <v>63</v>
      </c>
      <c r="B13" s="20">
        <v>10250</v>
      </c>
      <c r="C13" s="21">
        <v>10600.35</v>
      </c>
      <c r="D13" s="20">
        <f t="shared" si="0"/>
        <v>350.35000000000036</v>
      </c>
      <c r="F13" s="37">
        <v>10000</v>
      </c>
    </row>
    <row r="14" spans="1:6" s="2" customFormat="1" ht="15.6" x14ac:dyDescent="0.3">
      <c r="A14" s="19" t="s">
        <v>72</v>
      </c>
      <c r="B14" s="20"/>
      <c r="C14" s="21">
        <v>1730</v>
      </c>
      <c r="D14" s="20">
        <f t="shared" ref="D14" si="1">C14-B14</f>
        <v>1730</v>
      </c>
      <c r="F14" s="37">
        <v>3500</v>
      </c>
    </row>
    <row r="15" spans="1:6" s="2" customFormat="1" ht="15.6" x14ac:dyDescent="0.3">
      <c r="A15" s="19" t="s">
        <v>10</v>
      </c>
      <c r="B15" s="20">
        <v>2000</v>
      </c>
      <c r="C15" s="21">
        <f>5420-1730</f>
        <v>3690</v>
      </c>
      <c r="D15" s="20">
        <f t="shared" si="0"/>
        <v>1690</v>
      </c>
      <c r="F15" s="37">
        <v>3500</v>
      </c>
    </row>
    <row r="16" spans="1:6" s="2" customFormat="1" ht="15.6" x14ac:dyDescent="0.3">
      <c r="A16" s="19" t="s">
        <v>11</v>
      </c>
      <c r="B16" s="20"/>
      <c r="C16" s="21"/>
      <c r="D16" s="20">
        <f t="shared" si="0"/>
        <v>0</v>
      </c>
      <c r="F16" s="37"/>
    </row>
    <row r="17" spans="1:6" s="2" customFormat="1" ht="15.6" x14ac:dyDescent="0.3">
      <c r="A17" s="19" t="s">
        <v>12</v>
      </c>
      <c r="B17" s="20">
        <v>1000</v>
      </c>
      <c r="C17" s="21">
        <v>1690</v>
      </c>
      <c r="D17" s="20">
        <f t="shared" si="0"/>
        <v>690</v>
      </c>
      <c r="F17" s="37">
        <v>1000</v>
      </c>
    </row>
    <row r="18" spans="1:6" s="2" customFormat="1" ht="15.6" x14ac:dyDescent="0.3">
      <c r="A18" s="19" t="s">
        <v>13</v>
      </c>
      <c r="B18" s="20">
        <v>0</v>
      </c>
      <c r="C18" s="21">
        <v>0</v>
      </c>
      <c r="D18" s="20">
        <f t="shared" si="0"/>
        <v>0</v>
      </c>
      <c r="F18" s="37"/>
    </row>
    <row r="19" spans="1:6" s="2" customFormat="1" ht="15.6" x14ac:dyDescent="0.3">
      <c r="A19" s="19" t="s">
        <v>14</v>
      </c>
      <c r="B19" s="20">
        <v>700</v>
      </c>
      <c r="C19" s="21">
        <v>1061.42</v>
      </c>
      <c r="D19" s="20">
        <f t="shared" si="0"/>
        <v>361.42000000000007</v>
      </c>
      <c r="F19" s="37">
        <v>700</v>
      </c>
    </row>
    <row r="20" spans="1:6" s="2" customFormat="1" ht="15.6" x14ac:dyDescent="0.3">
      <c r="A20" s="19" t="s">
        <v>7</v>
      </c>
      <c r="B20" s="20">
        <v>1000</v>
      </c>
      <c r="C20" s="21">
        <v>528</v>
      </c>
      <c r="D20" s="20">
        <f t="shared" si="0"/>
        <v>-472</v>
      </c>
      <c r="F20" s="37">
        <v>500</v>
      </c>
    </row>
    <row r="21" spans="1:6" s="2" customFormat="1" ht="15.6" x14ac:dyDescent="0.3">
      <c r="A21" s="19" t="s">
        <v>8</v>
      </c>
      <c r="B21" s="20">
        <v>0</v>
      </c>
      <c r="C21" s="21">
        <v>0</v>
      </c>
      <c r="D21" s="20">
        <f t="shared" si="0"/>
        <v>0</v>
      </c>
      <c r="F21" s="37"/>
    </row>
    <row r="22" spans="1:6" s="2" customFormat="1" ht="15.6" x14ac:dyDescent="0.3">
      <c r="A22" s="19" t="s">
        <v>15</v>
      </c>
      <c r="B22" s="20">
        <v>0</v>
      </c>
      <c r="C22" s="21"/>
      <c r="D22" s="20">
        <f t="shared" si="0"/>
        <v>0</v>
      </c>
      <c r="F22" s="37"/>
    </row>
    <row r="23" spans="1:6" s="2" customFormat="1" ht="15.6" x14ac:dyDescent="0.3">
      <c r="A23" s="19" t="s">
        <v>16</v>
      </c>
      <c r="B23" s="20">
        <v>2300</v>
      </c>
      <c r="C23" s="21">
        <v>3705.42</v>
      </c>
      <c r="D23" s="20">
        <f t="shared" si="0"/>
        <v>1405.42</v>
      </c>
      <c r="F23" s="37">
        <v>3500</v>
      </c>
    </row>
    <row r="24" spans="1:6" s="2" customFormat="1" ht="15.6" x14ac:dyDescent="0.3">
      <c r="A24" s="19" t="s">
        <v>17</v>
      </c>
      <c r="B24" s="20">
        <v>1000</v>
      </c>
      <c r="C24" s="21">
        <v>987</v>
      </c>
      <c r="D24" s="20">
        <f t="shared" si="0"/>
        <v>-13</v>
      </c>
      <c r="F24" s="37">
        <v>1000</v>
      </c>
    </row>
    <row r="25" spans="1:6" s="2" customFormat="1" ht="15.6" x14ac:dyDescent="0.3">
      <c r="A25" s="19" t="s">
        <v>60</v>
      </c>
      <c r="B25" s="20">
        <v>0</v>
      </c>
      <c r="C25" s="21">
        <v>8871.25</v>
      </c>
      <c r="D25" s="20">
        <f t="shared" si="0"/>
        <v>8871.25</v>
      </c>
      <c r="F25" s="37">
        <v>8000</v>
      </c>
    </row>
    <row r="26" spans="1:6" s="2" customFormat="1" ht="15.6" x14ac:dyDescent="0.3">
      <c r="A26" s="19" t="s">
        <v>19</v>
      </c>
      <c r="B26" s="20">
        <v>0</v>
      </c>
      <c r="C26" s="21"/>
      <c r="D26" s="20">
        <f t="shared" si="0"/>
        <v>0</v>
      </c>
      <c r="F26" s="37"/>
    </row>
    <row r="27" spans="1:6" s="2" customFormat="1" ht="16.2" thickBot="1" x14ac:dyDescent="0.35">
      <c r="A27" s="19" t="s">
        <v>20</v>
      </c>
      <c r="B27" s="28">
        <f>SUM(B7:B26)</f>
        <v>21850</v>
      </c>
      <c r="C27" s="29">
        <f>SUM(C7:C26)</f>
        <v>34184.36</v>
      </c>
      <c r="D27" s="28">
        <f>SUM(D7:D26)</f>
        <v>12334.36</v>
      </c>
      <c r="F27" s="29">
        <f>SUM(F7:F26)</f>
        <v>35400</v>
      </c>
    </row>
    <row r="28" spans="1:6" s="2" customFormat="1" ht="16.2" thickBot="1" x14ac:dyDescent="0.35">
      <c r="A28" s="19" t="s">
        <v>21</v>
      </c>
      <c r="B28" s="30">
        <f>(B27)-(0)</f>
        <v>21850</v>
      </c>
      <c r="C28" s="31">
        <f t="shared" ref="C28:D28" si="2">(C27)-(0)</f>
        <v>34184.36</v>
      </c>
      <c r="D28" s="30">
        <f t="shared" si="2"/>
        <v>12334.36</v>
      </c>
      <c r="F28" s="31">
        <f t="shared" ref="F28" si="3">(F27)-(0)</f>
        <v>35400</v>
      </c>
    </row>
    <row r="29" spans="1:6" s="2" customFormat="1" ht="15.6" x14ac:dyDescent="0.3">
      <c r="A29" s="19"/>
      <c r="B29" s="24"/>
      <c r="C29" s="25"/>
      <c r="D29" s="24"/>
      <c r="F29" s="37"/>
    </row>
    <row r="30" spans="1:6" s="2" customFormat="1" ht="15.6" x14ac:dyDescent="0.3">
      <c r="A30" s="19" t="s">
        <v>22</v>
      </c>
      <c r="B30" s="20"/>
      <c r="C30" s="21"/>
      <c r="D30" s="20"/>
      <c r="F30" s="37"/>
    </row>
    <row r="31" spans="1:6" s="2" customFormat="1" ht="78" x14ac:dyDescent="0.3">
      <c r="A31" s="19" t="s">
        <v>23</v>
      </c>
      <c r="B31" s="34">
        <v>7000</v>
      </c>
      <c r="C31" s="21">
        <v>5149.76</v>
      </c>
      <c r="D31" s="20">
        <f t="shared" ref="D31:D58" si="4">C31-B31</f>
        <v>-1850.2399999999998</v>
      </c>
      <c r="E31" s="3" t="s">
        <v>68</v>
      </c>
      <c r="F31" s="37">
        <v>4500</v>
      </c>
    </row>
    <row r="32" spans="1:6" s="2" customFormat="1" ht="15.6" x14ac:dyDescent="0.3">
      <c r="A32" s="19" t="s">
        <v>24</v>
      </c>
      <c r="B32" s="20">
        <v>100</v>
      </c>
      <c r="C32" s="21">
        <v>63</v>
      </c>
      <c r="D32" s="20">
        <f t="shared" si="4"/>
        <v>-37</v>
      </c>
      <c r="F32" s="37">
        <v>100</v>
      </c>
    </row>
    <row r="33" spans="1:6" s="2" customFormat="1" ht="15.6" x14ac:dyDescent="0.3">
      <c r="A33" s="19" t="s">
        <v>25</v>
      </c>
      <c r="B33" s="20">
        <v>400</v>
      </c>
      <c r="C33" s="21">
        <v>0</v>
      </c>
      <c r="D33" s="20">
        <f t="shared" si="4"/>
        <v>-400</v>
      </c>
      <c r="F33" s="37">
        <v>400</v>
      </c>
    </row>
    <row r="34" spans="1:6" s="2" customFormat="1" ht="15.6" x14ac:dyDescent="0.3">
      <c r="A34" s="19" t="s">
        <v>26</v>
      </c>
      <c r="B34" s="20">
        <v>750</v>
      </c>
      <c r="C34" s="21">
        <v>637.5</v>
      </c>
      <c r="D34" s="20">
        <f t="shared" si="4"/>
        <v>-112.5</v>
      </c>
      <c r="F34" s="37">
        <v>750</v>
      </c>
    </row>
    <row r="35" spans="1:6" s="2" customFormat="1" ht="15.6" x14ac:dyDescent="0.3">
      <c r="A35" s="19" t="s">
        <v>64</v>
      </c>
      <c r="B35" s="20">
        <v>7500</v>
      </c>
      <c r="C35" s="21">
        <v>7152.81</v>
      </c>
      <c r="D35" s="20">
        <f t="shared" si="4"/>
        <v>-347.1899999999996</v>
      </c>
      <c r="F35" s="37">
        <v>7500</v>
      </c>
    </row>
    <row r="36" spans="1:6" s="2" customFormat="1" ht="15.6" x14ac:dyDescent="0.3">
      <c r="A36" s="19" t="s">
        <v>73</v>
      </c>
      <c r="B36" s="20"/>
      <c r="C36" s="21">
        <v>1039</v>
      </c>
      <c r="D36" s="20">
        <f t="shared" si="4"/>
        <v>1039</v>
      </c>
      <c r="F36" s="37">
        <v>2300</v>
      </c>
    </row>
    <row r="37" spans="1:6" s="2" customFormat="1" ht="15.6" x14ac:dyDescent="0.3">
      <c r="A37" s="19" t="s">
        <v>27</v>
      </c>
      <c r="B37" s="20">
        <v>200</v>
      </c>
      <c r="C37" s="21">
        <v>0</v>
      </c>
      <c r="D37" s="20">
        <f t="shared" si="4"/>
        <v>-200</v>
      </c>
      <c r="F37" s="37">
        <v>500</v>
      </c>
    </row>
    <row r="38" spans="1:6" s="2" customFormat="1" ht="15.6" x14ac:dyDescent="0.3">
      <c r="A38" s="19" t="s">
        <v>28</v>
      </c>
      <c r="B38" s="20">
        <v>800</v>
      </c>
      <c r="C38" s="21">
        <v>1127.1500000000001</v>
      </c>
      <c r="D38" s="20">
        <f t="shared" si="4"/>
        <v>327.15000000000009</v>
      </c>
      <c r="F38" s="37">
        <v>1900</v>
      </c>
    </row>
    <row r="39" spans="1:6" s="2" customFormat="1" ht="15.6" x14ac:dyDescent="0.3">
      <c r="A39" s="19" t="s">
        <v>29</v>
      </c>
      <c r="B39" s="20">
        <v>1100</v>
      </c>
      <c r="C39" s="21">
        <v>0</v>
      </c>
      <c r="D39" s="20">
        <f t="shared" si="4"/>
        <v>-1100</v>
      </c>
      <c r="F39" s="37"/>
    </row>
    <row r="40" spans="1:6" s="2" customFormat="1" ht="15.6" x14ac:dyDescent="0.3">
      <c r="A40" s="19" t="s">
        <v>30</v>
      </c>
      <c r="B40" s="20">
        <v>2000</v>
      </c>
      <c r="C40" s="21">
        <v>2000</v>
      </c>
      <c r="D40" s="20">
        <f t="shared" si="4"/>
        <v>0</v>
      </c>
      <c r="F40" s="37">
        <v>2000</v>
      </c>
    </row>
    <row r="41" spans="1:6" s="2" customFormat="1" ht="15.6" x14ac:dyDescent="0.3">
      <c r="A41" s="19" t="s">
        <v>31</v>
      </c>
      <c r="B41" s="20">
        <v>215</v>
      </c>
      <c r="C41" s="21">
        <v>215</v>
      </c>
      <c r="D41" s="20">
        <f t="shared" si="4"/>
        <v>0</v>
      </c>
      <c r="F41" s="37">
        <v>215</v>
      </c>
    </row>
    <row r="42" spans="1:6" s="2" customFormat="1" ht="15.6" x14ac:dyDescent="0.3">
      <c r="A42" s="19" t="s">
        <v>59</v>
      </c>
      <c r="B42" s="20">
        <v>300</v>
      </c>
      <c r="C42" s="21">
        <v>227.5</v>
      </c>
      <c r="D42" s="20">
        <f t="shared" si="4"/>
        <v>-72.5</v>
      </c>
      <c r="F42" s="37">
        <v>300</v>
      </c>
    </row>
    <row r="43" spans="1:6" s="2" customFormat="1" ht="15.6" x14ac:dyDescent="0.3">
      <c r="A43" s="19" t="s">
        <v>32</v>
      </c>
      <c r="B43" s="20">
        <v>100</v>
      </c>
      <c r="C43" s="21"/>
      <c r="D43" s="20">
        <f t="shared" si="4"/>
        <v>-100</v>
      </c>
      <c r="F43" s="37">
        <v>100</v>
      </c>
    </row>
    <row r="44" spans="1:6" s="2" customFormat="1" ht="15.6" x14ac:dyDescent="0.3">
      <c r="A44" s="19" t="s">
        <v>50</v>
      </c>
      <c r="B44" s="20">
        <v>125</v>
      </c>
      <c r="C44" s="21"/>
      <c r="D44" s="20">
        <f t="shared" si="4"/>
        <v>-125</v>
      </c>
      <c r="F44" s="37">
        <v>125</v>
      </c>
    </row>
    <row r="45" spans="1:6" s="2" customFormat="1" ht="15.6" x14ac:dyDescent="0.3">
      <c r="A45" s="19" t="s">
        <v>33</v>
      </c>
      <c r="B45" s="20">
        <v>200</v>
      </c>
      <c r="C45" s="21">
        <v>78.44</v>
      </c>
      <c r="D45" s="20">
        <f t="shared" si="4"/>
        <v>-121.56</v>
      </c>
      <c r="F45" s="37">
        <v>200</v>
      </c>
    </row>
    <row r="46" spans="1:6" s="2" customFormat="1" ht="15.6" x14ac:dyDescent="0.3">
      <c r="A46" s="19" t="s">
        <v>34</v>
      </c>
      <c r="B46" s="20">
        <v>300</v>
      </c>
      <c r="C46" s="21">
        <v>278.10000000000002</v>
      </c>
      <c r="D46" s="20">
        <f t="shared" si="4"/>
        <v>-21.899999999999977</v>
      </c>
      <c r="F46" s="37">
        <v>320</v>
      </c>
    </row>
    <row r="47" spans="1:6" s="2" customFormat="1" ht="15.6" x14ac:dyDescent="0.3">
      <c r="A47" s="19" t="s">
        <v>61</v>
      </c>
      <c r="B47" s="20">
        <v>500</v>
      </c>
      <c r="C47" s="21">
        <v>274.82</v>
      </c>
      <c r="D47" s="20">
        <f t="shared" si="4"/>
        <v>-225.18</v>
      </c>
      <c r="F47" s="37">
        <v>500</v>
      </c>
    </row>
    <row r="48" spans="1:6" s="2" customFormat="1" ht="15.6" x14ac:dyDescent="0.3">
      <c r="A48" s="19" t="s">
        <v>36</v>
      </c>
      <c r="B48" s="20">
        <v>25</v>
      </c>
      <c r="C48" s="21">
        <v>23.3</v>
      </c>
      <c r="D48" s="20">
        <f t="shared" si="4"/>
        <v>-1.6999999999999993</v>
      </c>
      <c r="F48" s="37">
        <v>50</v>
      </c>
    </row>
    <row r="49" spans="1:6" s="2" customFormat="1" ht="15.6" x14ac:dyDescent="0.3">
      <c r="A49" s="19" t="s">
        <v>37</v>
      </c>
      <c r="B49" s="20">
        <v>8250</v>
      </c>
      <c r="C49" s="21">
        <v>1207</v>
      </c>
      <c r="D49" s="20">
        <f t="shared" si="4"/>
        <v>-7043</v>
      </c>
      <c r="F49" s="37">
        <v>15000</v>
      </c>
    </row>
    <row r="50" spans="1:6" s="2" customFormat="1" ht="15.6" x14ac:dyDescent="0.3">
      <c r="A50" s="19" t="s">
        <v>38</v>
      </c>
      <c r="B50" s="20">
        <v>2750</v>
      </c>
      <c r="C50" s="21">
        <v>0</v>
      </c>
      <c r="D50" s="20">
        <f t="shared" si="4"/>
        <v>-2750</v>
      </c>
      <c r="F50" s="37"/>
    </row>
    <row r="51" spans="1:6" s="2" customFormat="1" ht="15.6" x14ac:dyDescent="0.3">
      <c r="A51" s="19" t="s">
        <v>39</v>
      </c>
      <c r="B51" s="20">
        <v>150</v>
      </c>
      <c r="C51" s="21">
        <v>0</v>
      </c>
      <c r="D51" s="20">
        <f t="shared" si="4"/>
        <v>-150</v>
      </c>
      <c r="F51" s="37">
        <v>150</v>
      </c>
    </row>
    <row r="52" spans="1:6" s="2" customFormat="1" ht="15.6" x14ac:dyDescent="0.3">
      <c r="A52" s="19" t="s">
        <v>40</v>
      </c>
      <c r="B52" s="20">
        <v>10</v>
      </c>
      <c r="C52" s="21">
        <v>10</v>
      </c>
      <c r="D52" s="20">
        <f t="shared" si="4"/>
        <v>0</v>
      </c>
      <c r="F52" s="37">
        <v>10</v>
      </c>
    </row>
    <row r="53" spans="1:6" s="2" customFormat="1" ht="15.6" x14ac:dyDescent="0.3">
      <c r="A53" s="19" t="s">
        <v>41</v>
      </c>
      <c r="B53" s="20"/>
      <c r="C53" s="21"/>
      <c r="D53" s="20">
        <f t="shared" si="4"/>
        <v>0</v>
      </c>
      <c r="F53" s="37"/>
    </row>
    <row r="54" spans="1:6" s="2" customFormat="1" ht="109.2" x14ac:dyDescent="0.3">
      <c r="A54" s="19" t="s">
        <v>42</v>
      </c>
      <c r="B54" s="34">
        <v>1000</v>
      </c>
      <c r="C54" s="21">
        <v>1000</v>
      </c>
      <c r="D54" s="20">
        <f t="shared" si="4"/>
        <v>0</v>
      </c>
      <c r="E54" s="3" t="s">
        <v>69</v>
      </c>
      <c r="F54" s="37">
        <v>5000</v>
      </c>
    </row>
    <row r="55" spans="1:6" s="2" customFormat="1" ht="15.6" x14ac:dyDescent="0.3">
      <c r="A55" s="19" t="s">
        <v>43</v>
      </c>
      <c r="B55" s="20">
        <v>0</v>
      </c>
      <c r="C55" s="21"/>
      <c r="D55" s="20">
        <f t="shared" si="4"/>
        <v>0</v>
      </c>
      <c r="F55" s="37">
        <v>100</v>
      </c>
    </row>
    <row r="56" spans="1:6" s="2" customFormat="1" ht="15.6" x14ac:dyDescent="0.3">
      <c r="A56" s="19" t="s">
        <v>44</v>
      </c>
      <c r="B56" s="20">
        <v>100</v>
      </c>
      <c r="C56" s="21">
        <v>0</v>
      </c>
      <c r="D56" s="20">
        <f t="shared" si="4"/>
        <v>-100</v>
      </c>
      <c r="F56" s="37">
        <v>0</v>
      </c>
    </row>
    <row r="57" spans="1:6" s="2" customFormat="1" ht="15.6" x14ac:dyDescent="0.3">
      <c r="A57" s="19" t="s">
        <v>45</v>
      </c>
      <c r="B57" s="20">
        <v>250</v>
      </c>
      <c r="C57" s="21"/>
      <c r="D57" s="20">
        <f t="shared" si="4"/>
        <v>-250</v>
      </c>
      <c r="F57" s="37">
        <v>0</v>
      </c>
    </row>
    <row r="58" spans="1:6" s="2" customFormat="1" ht="15.6" x14ac:dyDescent="0.3">
      <c r="A58" s="19" t="s">
        <v>46</v>
      </c>
      <c r="B58" s="20">
        <v>325</v>
      </c>
      <c r="C58" s="21">
        <v>261.05</v>
      </c>
      <c r="D58" s="20">
        <f t="shared" si="4"/>
        <v>-63.949999999999989</v>
      </c>
      <c r="F58" s="37">
        <v>325</v>
      </c>
    </row>
    <row r="59" spans="1:6" s="2" customFormat="1" ht="16.2" thickBot="1" x14ac:dyDescent="0.35">
      <c r="A59" s="19" t="s">
        <v>47</v>
      </c>
      <c r="B59" s="28">
        <f>SUM(B30:B58)</f>
        <v>34450</v>
      </c>
      <c r="C59" s="29">
        <f>SUM(C30:C58)</f>
        <v>20744.429999999997</v>
      </c>
      <c r="D59" s="28">
        <f>SUM(D30:D58)</f>
        <v>-13705.57</v>
      </c>
      <c r="F59" s="29">
        <f>SUM(F30:F58)</f>
        <v>42345</v>
      </c>
    </row>
    <row r="60" spans="1:6" s="5" customFormat="1" ht="16.2" thickBot="1" x14ac:dyDescent="0.35">
      <c r="A60" s="19" t="s">
        <v>48</v>
      </c>
      <c r="B60" s="30">
        <f>(B28)-(B59)</f>
        <v>-12600</v>
      </c>
      <c r="C60" s="31">
        <f>(C28)-(C59)</f>
        <v>13439.930000000004</v>
      </c>
      <c r="D60" s="30">
        <f>(D28)-(D59)</f>
        <v>26039.93</v>
      </c>
      <c r="F60" s="31">
        <f>(F28)-(F59)</f>
        <v>-6945</v>
      </c>
    </row>
    <row r="61" spans="1:6" s="5" customFormat="1" ht="16.2" thickBot="1" x14ac:dyDescent="0.35">
      <c r="A61" s="19" t="s">
        <v>49</v>
      </c>
      <c r="B61" s="26">
        <f>(B60)</f>
        <v>-12600</v>
      </c>
      <c r="C61" s="27">
        <f t="shared" ref="C61:D61" si="5">(C60)</f>
        <v>13439.930000000004</v>
      </c>
      <c r="D61" s="26">
        <f t="shared" si="5"/>
        <v>26039.93</v>
      </c>
      <c r="F61" s="27">
        <f t="shared" ref="F61" si="6">(F60)</f>
        <v>-6945</v>
      </c>
    </row>
    <row r="62" spans="1:6" s="2" customFormat="1" ht="16.2" thickTop="1" x14ac:dyDescent="0.3">
      <c r="A62" s="19"/>
      <c r="B62" s="24"/>
      <c r="C62" s="25"/>
      <c r="D62" s="24"/>
      <c r="F62" s="25"/>
    </row>
    <row r="63" spans="1:6" s="2" customFormat="1" ht="15.6" x14ac:dyDescent="0.3">
      <c r="A63" s="23" t="s">
        <v>65</v>
      </c>
      <c r="B63" s="20">
        <v>21441.11</v>
      </c>
      <c r="C63" s="21">
        <v>21441.11</v>
      </c>
      <c r="D63" s="20"/>
      <c r="F63" s="21">
        <f>C64</f>
        <v>34881.040000000008</v>
      </c>
    </row>
    <row r="64" spans="1:6" s="2" customFormat="1" ht="15.6" x14ac:dyDescent="0.3">
      <c r="A64" s="23" t="s">
        <v>66</v>
      </c>
      <c r="B64" s="22">
        <f>SUM(B61:B63)</f>
        <v>8841.11</v>
      </c>
      <c r="C64" s="39">
        <f t="shared" ref="C64" si="7">SUM(C61:C63)</f>
        <v>34881.040000000008</v>
      </c>
      <c r="D64" s="22"/>
      <c r="F64" s="21">
        <f t="shared" ref="F64" si="8">SUM(F61:F63)</f>
        <v>27936.040000000008</v>
      </c>
    </row>
    <row r="65" spans="1:6" s="2" customFormat="1" ht="15.6" x14ac:dyDescent="0.3">
      <c r="A65" s="5"/>
      <c r="B65" s="12"/>
      <c r="F65" s="37"/>
    </row>
    <row r="66" spans="1:6" s="2" customFormat="1" ht="15.6" x14ac:dyDescent="0.3">
      <c r="A66" s="5"/>
      <c r="B66" s="12"/>
      <c r="F66" s="37"/>
    </row>
    <row r="67" spans="1:6" x14ac:dyDescent="0.3">
      <c r="A67" s="6"/>
    </row>
    <row r="68" spans="1:6" x14ac:dyDescent="0.3">
      <c r="A68" s="8"/>
    </row>
    <row r="69" spans="1:6" x14ac:dyDescent="0.3">
      <c r="A69" s="8"/>
    </row>
    <row r="70" spans="1:6" x14ac:dyDescent="0.3">
      <c r="A70" s="8"/>
    </row>
    <row r="71" spans="1:6" x14ac:dyDescent="0.3">
      <c r="A71" s="7"/>
    </row>
    <row r="72" spans="1:6" x14ac:dyDescent="0.3">
      <c r="A72" s="7"/>
    </row>
    <row r="73" spans="1:6" x14ac:dyDescent="0.3">
      <c r="A73" s="7"/>
    </row>
  </sheetData>
  <printOptions gridLines="1"/>
  <pageMargins left="0.25" right="0.25" top="0.5" bottom="0.5" header="0.25" footer="0.25"/>
  <pageSetup scale="54" orientation="portrait" r:id="rId1"/>
  <headerFooter>
    <oddFooter>&amp;L&amp;F&amp;R&amp;D</oddFooter>
  </headerFooter>
  <rowBreaks count="1" manualBreakCount="1">
    <brk id="2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workbookViewId="0">
      <pane xSplit="1" ySplit="5" topLeftCell="B49" activePane="bottomRight" state="frozen"/>
      <selection pane="topRight" activeCell="B1" sqref="B1"/>
      <selection pane="bottomLeft" activeCell="A6" sqref="A6"/>
      <selection pane="bottomRight" activeCell="C60" sqref="C60"/>
    </sheetView>
  </sheetViews>
  <sheetFormatPr defaultColWidth="8.88671875" defaultRowHeight="14.4" x14ac:dyDescent="0.3"/>
  <cols>
    <col min="1" max="1" width="30" customWidth="1"/>
    <col min="2" max="2" width="20.109375" style="9" bestFit="1" customWidth="1"/>
    <col min="3" max="3" width="12.88671875" bestFit="1" customWidth="1"/>
    <col min="4" max="4" width="13" customWidth="1"/>
  </cols>
  <sheetData>
    <row r="1" spans="1:5" ht="18.75" customHeight="1" x14ac:dyDescent="0.35">
      <c r="A1" s="1" t="s">
        <v>0</v>
      </c>
    </row>
    <row r="2" spans="1:5" ht="18.75" customHeight="1" x14ac:dyDescent="0.35">
      <c r="A2" s="1" t="s">
        <v>52</v>
      </c>
      <c r="B2" s="33" t="s">
        <v>58</v>
      </c>
    </row>
    <row r="3" spans="1:5" ht="18.75" customHeight="1" x14ac:dyDescent="0.35">
      <c r="A3" s="1" t="s">
        <v>1</v>
      </c>
      <c r="B3" s="10" t="s">
        <v>51</v>
      </c>
    </row>
    <row r="4" spans="1:5" s="2" customFormat="1" ht="15.6" x14ac:dyDescent="0.3">
      <c r="B4" s="13">
        <v>43718</v>
      </c>
      <c r="C4" s="15" t="s">
        <v>55</v>
      </c>
    </row>
    <row r="5" spans="1:5" s="2" customFormat="1" ht="31.2" x14ac:dyDescent="0.3">
      <c r="A5" s="3"/>
      <c r="B5" s="11" t="s">
        <v>2</v>
      </c>
      <c r="C5" s="32">
        <v>44012</v>
      </c>
      <c r="D5" s="14" t="s">
        <v>56</v>
      </c>
    </row>
    <row r="6" spans="1:5" s="2" customFormat="1" ht="15.6" x14ac:dyDescent="0.3">
      <c r="A6" s="16" t="s">
        <v>3</v>
      </c>
      <c r="B6" s="17"/>
      <c r="C6" s="18"/>
      <c r="D6" s="17"/>
      <c r="E6" s="4"/>
    </row>
    <row r="7" spans="1:5" s="2" customFormat="1" ht="15.6" x14ac:dyDescent="0.3">
      <c r="A7" s="19" t="s">
        <v>4</v>
      </c>
      <c r="B7" s="20">
        <v>100</v>
      </c>
      <c r="C7" s="21">
        <v>197.19</v>
      </c>
      <c r="D7" s="20">
        <f>C7-B7</f>
        <v>97.19</v>
      </c>
      <c r="E7" s="4"/>
    </row>
    <row r="8" spans="1:5" s="2" customFormat="1" ht="15.6" x14ac:dyDescent="0.3">
      <c r="A8" s="19" t="s">
        <v>5</v>
      </c>
      <c r="B8" s="22"/>
      <c r="C8" s="21"/>
      <c r="D8" s="20">
        <f t="shared" ref="D8:D25" si="0">C8-B8</f>
        <v>0</v>
      </c>
      <c r="E8" s="4"/>
    </row>
    <row r="9" spans="1:5" s="2" customFormat="1" ht="15.6" x14ac:dyDescent="0.3">
      <c r="A9" s="19" t="s">
        <v>6</v>
      </c>
      <c r="B9" s="20">
        <v>4000</v>
      </c>
      <c r="C9" s="21">
        <v>1711.94</v>
      </c>
      <c r="D9" s="20">
        <f t="shared" si="0"/>
        <v>-2288.06</v>
      </c>
      <c r="E9" s="4"/>
    </row>
    <row r="10" spans="1:5" s="2" customFormat="1" ht="15.6" x14ac:dyDescent="0.3">
      <c r="A10" s="19" t="s">
        <v>7</v>
      </c>
      <c r="B10" s="20"/>
      <c r="C10" s="21">
        <v>204.68</v>
      </c>
      <c r="D10" s="20">
        <f t="shared" si="0"/>
        <v>204.68</v>
      </c>
      <c r="E10" s="4"/>
    </row>
    <row r="11" spans="1:5" s="2" customFormat="1" ht="15.6" x14ac:dyDescent="0.3">
      <c r="A11" s="19" t="s">
        <v>8</v>
      </c>
      <c r="B11" s="20"/>
      <c r="C11" s="21"/>
      <c r="D11" s="20">
        <f t="shared" si="0"/>
        <v>0</v>
      </c>
      <c r="E11" s="4"/>
    </row>
    <row r="12" spans="1:5" s="2" customFormat="1" ht="15.6" x14ac:dyDescent="0.3">
      <c r="A12" s="19" t="s">
        <v>9</v>
      </c>
      <c r="B12" s="20">
        <v>1000</v>
      </c>
      <c r="C12" s="21">
        <v>2220</v>
      </c>
      <c r="D12" s="20">
        <f t="shared" si="0"/>
        <v>1220</v>
      </c>
      <c r="E12" s="4"/>
    </row>
    <row r="13" spans="1:5" s="2" customFormat="1" ht="15.6" x14ac:dyDescent="0.3">
      <c r="A13" s="19" t="s">
        <v>57</v>
      </c>
      <c r="B13" s="20">
        <f>7500-500</f>
        <v>7000</v>
      </c>
      <c r="C13" s="21">
        <v>10380.94</v>
      </c>
      <c r="D13" s="20">
        <f t="shared" si="0"/>
        <v>3380.9400000000005</v>
      </c>
      <c r="E13" s="4"/>
    </row>
    <row r="14" spans="1:5" s="2" customFormat="1" ht="15.6" x14ac:dyDescent="0.3">
      <c r="A14" s="19" t="s">
        <v>10</v>
      </c>
      <c r="B14" s="20">
        <v>3000</v>
      </c>
      <c r="C14" s="21">
        <v>3670.31</v>
      </c>
      <c r="D14" s="20">
        <f t="shared" si="0"/>
        <v>670.31</v>
      </c>
      <c r="E14" s="4"/>
    </row>
    <row r="15" spans="1:5" s="2" customFormat="1" ht="15.6" x14ac:dyDescent="0.3">
      <c r="A15" s="19" t="s">
        <v>11</v>
      </c>
      <c r="B15" s="20"/>
      <c r="C15" s="21"/>
      <c r="D15" s="20">
        <f t="shared" si="0"/>
        <v>0</v>
      </c>
      <c r="E15" s="4"/>
    </row>
    <row r="16" spans="1:5" s="2" customFormat="1" ht="15.6" x14ac:dyDescent="0.3">
      <c r="A16" s="19" t="s">
        <v>12</v>
      </c>
      <c r="B16" s="20">
        <v>500</v>
      </c>
      <c r="C16" s="21">
        <v>50</v>
      </c>
      <c r="D16" s="20">
        <f t="shared" si="0"/>
        <v>-450</v>
      </c>
      <c r="E16" s="4"/>
    </row>
    <row r="17" spans="1:5" s="2" customFormat="1" ht="15.6" x14ac:dyDescent="0.3">
      <c r="A17" s="19" t="s">
        <v>13</v>
      </c>
      <c r="B17" s="20">
        <v>0</v>
      </c>
      <c r="C17" s="21">
        <v>3</v>
      </c>
      <c r="D17" s="20">
        <f t="shared" si="0"/>
        <v>3</v>
      </c>
      <c r="E17" s="4"/>
    </row>
    <row r="18" spans="1:5" s="2" customFormat="1" ht="15.6" x14ac:dyDescent="0.3">
      <c r="A18" s="19" t="s">
        <v>14</v>
      </c>
      <c r="B18" s="20">
        <v>1500</v>
      </c>
      <c r="C18" s="21">
        <v>1014.89</v>
      </c>
      <c r="D18" s="20">
        <f t="shared" si="0"/>
        <v>-485.11</v>
      </c>
      <c r="E18" s="4"/>
    </row>
    <row r="19" spans="1:5" s="2" customFormat="1" ht="15.6" x14ac:dyDescent="0.3">
      <c r="A19" s="19" t="s">
        <v>7</v>
      </c>
      <c r="B19" s="20">
        <v>1000</v>
      </c>
      <c r="C19" s="21">
        <v>4701</v>
      </c>
      <c r="D19" s="20">
        <f t="shared" si="0"/>
        <v>3701</v>
      </c>
      <c r="E19" s="4"/>
    </row>
    <row r="20" spans="1:5" s="2" customFormat="1" ht="15.6" x14ac:dyDescent="0.3">
      <c r="A20" s="19" t="s">
        <v>8</v>
      </c>
      <c r="B20" s="20">
        <v>0</v>
      </c>
      <c r="C20" s="21">
        <v>25</v>
      </c>
      <c r="D20" s="20">
        <f t="shared" si="0"/>
        <v>25</v>
      </c>
      <c r="E20" s="4"/>
    </row>
    <row r="21" spans="1:5" s="2" customFormat="1" ht="15.6" x14ac:dyDescent="0.3">
      <c r="A21" s="19" t="s">
        <v>15</v>
      </c>
      <c r="B21" s="20">
        <v>0</v>
      </c>
      <c r="C21" s="21"/>
      <c r="D21" s="20">
        <f t="shared" si="0"/>
        <v>0</v>
      </c>
      <c r="E21" s="4"/>
    </row>
    <row r="22" spans="1:5" s="2" customFormat="1" ht="15.6" x14ac:dyDescent="0.3">
      <c r="A22" s="19" t="s">
        <v>16</v>
      </c>
      <c r="B22" s="20">
        <v>2000</v>
      </c>
      <c r="C22" s="21">
        <v>2810.08</v>
      </c>
      <c r="D22" s="20">
        <f t="shared" si="0"/>
        <v>810.07999999999993</v>
      </c>
      <c r="E22" s="4"/>
    </row>
    <row r="23" spans="1:5" s="2" customFormat="1" ht="15.6" x14ac:dyDescent="0.3">
      <c r="A23" s="19" t="s">
        <v>17</v>
      </c>
      <c r="B23" s="20">
        <v>1300</v>
      </c>
      <c r="C23" s="21">
        <v>1048</v>
      </c>
      <c r="D23" s="20">
        <f t="shared" si="0"/>
        <v>-252</v>
      </c>
      <c r="E23" s="4"/>
    </row>
    <row r="24" spans="1:5" s="2" customFormat="1" ht="15.6" x14ac:dyDescent="0.3">
      <c r="A24" s="19" t="s">
        <v>18</v>
      </c>
      <c r="B24" s="20">
        <v>5000</v>
      </c>
      <c r="C24" s="21">
        <v>8017.6</v>
      </c>
      <c r="D24" s="20">
        <f t="shared" si="0"/>
        <v>3017.6000000000004</v>
      </c>
    </row>
    <row r="25" spans="1:5" s="2" customFormat="1" ht="15.6" x14ac:dyDescent="0.3">
      <c r="A25" s="19" t="s">
        <v>19</v>
      </c>
      <c r="B25" s="20">
        <v>0</v>
      </c>
      <c r="C25" s="21"/>
      <c r="D25" s="20">
        <f t="shared" si="0"/>
        <v>0</v>
      </c>
    </row>
    <row r="26" spans="1:5" s="2" customFormat="1" ht="16.2" thickBot="1" x14ac:dyDescent="0.35">
      <c r="A26" s="19" t="s">
        <v>20</v>
      </c>
      <c r="B26" s="28">
        <f>SUM(B7:B25)</f>
        <v>26400</v>
      </c>
      <c r="C26" s="29">
        <f>SUM(C7:C25)</f>
        <v>36054.629999999997</v>
      </c>
      <c r="D26" s="28">
        <f>SUM(D7:D25)</f>
        <v>9654.630000000001</v>
      </c>
    </row>
    <row r="27" spans="1:5" s="2" customFormat="1" ht="16.2" thickBot="1" x14ac:dyDescent="0.35">
      <c r="A27" s="19" t="s">
        <v>21</v>
      </c>
      <c r="B27" s="30">
        <f>(B26)-(0)</f>
        <v>26400</v>
      </c>
      <c r="C27" s="31">
        <f t="shared" ref="C27:D27" si="1">(C26)-(0)</f>
        <v>36054.629999999997</v>
      </c>
      <c r="D27" s="30">
        <f t="shared" si="1"/>
        <v>9654.630000000001</v>
      </c>
    </row>
    <row r="28" spans="1:5" s="2" customFormat="1" ht="15.6" x14ac:dyDescent="0.3">
      <c r="A28" s="19"/>
      <c r="B28" s="24"/>
      <c r="C28" s="25"/>
      <c r="D28" s="24"/>
    </row>
    <row r="29" spans="1:5" s="2" customFormat="1" ht="15.6" x14ac:dyDescent="0.3">
      <c r="A29" s="19" t="s">
        <v>22</v>
      </c>
      <c r="B29" s="20"/>
      <c r="C29" s="21"/>
      <c r="D29" s="20"/>
    </row>
    <row r="30" spans="1:5" s="2" customFormat="1" ht="15.6" x14ac:dyDescent="0.3">
      <c r="A30" s="19" t="s">
        <v>23</v>
      </c>
      <c r="B30" s="20">
        <v>4500</v>
      </c>
      <c r="C30" s="21">
        <v>77</v>
      </c>
      <c r="D30" s="20">
        <f t="shared" ref="D30:D55" si="2">C30-B30</f>
        <v>-4423</v>
      </c>
    </row>
    <row r="31" spans="1:5" s="2" customFormat="1" ht="15.6" x14ac:dyDescent="0.3">
      <c r="A31" s="19" t="s">
        <v>24</v>
      </c>
      <c r="B31" s="20">
        <v>100</v>
      </c>
      <c r="C31" s="21"/>
      <c r="D31" s="20">
        <f t="shared" si="2"/>
        <v>-100</v>
      </c>
    </row>
    <row r="32" spans="1:5" s="2" customFormat="1" ht="15.6" x14ac:dyDescent="0.3">
      <c r="A32" s="19" t="s">
        <v>25</v>
      </c>
      <c r="B32" s="20">
        <v>400</v>
      </c>
      <c r="C32" s="21">
        <v>340.05</v>
      </c>
      <c r="D32" s="20">
        <f t="shared" si="2"/>
        <v>-59.949999999999989</v>
      </c>
    </row>
    <row r="33" spans="1:5" s="2" customFormat="1" ht="15.6" x14ac:dyDescent="0.3">
      <c r="A33" s="19" t="s">
        <v>26</v>
      </c>
      <c r="B33" s="20">
        <v>800</v>
      </c>
      <c r="C33" s="21">
        <v>650</v>
      </c>
      <c r="D33" s="20">
        <f t="shared" si="2"/>
        <v>-150</v>
      </c>
    </row>
    <row r="34" spans="1:5" s="2" customFormat="1" ht="15.6" x14ac:dyDescent="0.3">
      <c r="A34" s="19" t="s">
        <v>27</v>
      </c>
      <c r="B34" s="20">
        <v>100</v>
      </c>
      <c r="C34" s="21">
        <v>142.80000000000001</v>
      </c>
      <c r="D34" s="20">
        <f t="shared" si="2"/>
        <v>42.800000000000011</v>
      </c>
    </row>
    <row r="35" spans="1:5" s="2" customFormat="1" ht="15.6" x14ac:dyDescent="0.3">
      <c r="A35" s="19" t="s">
        <v>28</v>
      </c>
      <c r="B35" s="20">
        <v>700</v>
      </c>
      <c r="C35" s="21">
        <f>255.98+634.13</f>
        <v>890.11</v>
      </c>
      <c r="D35" s="20">
        <f t="shared" si="2"/>
        <v>190.11</v>
      </c>
    </row>
    <row r="36" spans="1:5" s="2" customFormat="1" ht="15.6" x14ac:dyDescent="0.3">
      <c r="A36" s="19" t="s">
        <v>29</v>
      </c>
      <c r="B36" s="20">
        <v>1100</v>
      </c>
      <c r="C36" s="21">
        <v>1030</v>
      </c>
      <c r="D36" s="20">
        <f t="shared" si="2"/>
        <v>-70</v>
      </c>
    </row>
    <row r="37" spans="1:5" s="2" customFormat="1" ht="15.6" x14ac:dyDescent="0.3">
      <c r="A37" s="19" t="s">
        <v>30</v>
      </c>
      <c r="B37" s="20">
        <v>2000</v>
      </c>
      <c r="C37" s="21">
        <v>2000</v>
      </c>
      <c r="D37" s="20">
        <f t="shared" si="2"/>
        <v>0</v>
      </c>
    </row>
    <row r="38" spans="1:5" s="2" customFormat="1" ht="15.6" x14ac:dyDescent="0.3">
      <c r="A38" s="19" t="s">
        <v>31</v>
      </c>
      <c r="B38" s="20">
        <v>215</v>
      </c>
      <c r="C38" s="21">
        <v>215</v>
      </c>
      <c r="D38" s="20">
        <f t="shared" si="2"/>
        <v>0</v>
      </c>
    </row>
    <row r="39" spans="1:5" s="2" customFormat="1" ht="15.6" x14ac:dyDescent="0.3">
      <c r="A39" s="19" t="s">
        <v>59</v>
      </c>
      <c r="B39" s="20">
        <v>1000</v>
      </c>
      <c r="C39" s="21">
        <v>621.94000000000005</v>
      </c>
      <c r="D39" s="20">
        <f t="shared" ref="D39" si="3">C39-B39</f>
        <v>-378.05999999999995</v>
      </c>
    </row>
    <row r="40" spans="1:5" s="2" customFormat="1" ht="15.6" x14ac:dyDescent="0.3">
      <c r="A40" s="19" t="s">
        <v>32</v>
      </c>
      <c r="B40" s="20">
        <v>100</v>
      </c>
      <c r="C40" s="21"/>
      <c r="D40" s="20">
        <f t="shared" si="2"/>
        <v>-100</v>
      </c>
    </row>
    <row r="41" spans="1:5" s="2" customFormat="1" ht="15.6" x14ac:dyDescent="0.3">
      <c r="A41" s="19" t="s">
        <v>50</v>
      </c>
      <c r="B41" s="20">
        <v>125</v>
      </c>
      <c r="C41" s="21"/>
      <c r="D41" s="20">
        <f t="shared" si="2"/>
        <v>-125</v>
      </c>
    </row>
    <row r="42" spans="1:5" s="2" customFormat="1" ht="15.6" x14ac:dyDescent="0.3">
      <c r="A42" s="19" t="s">
        <v>33</v>
      </c>
      <c r="B42" s="20">
        <v>100</v>
      </c>
      <c r="C42" s="21">
        <v>25.9</v>
      </c>
      <c r="D42" s="20">
        <f t="shared" si="2"/>
        <v>-74.099999999999994</v>
      </c>
    </row>
    <row r="43" spans="1:5" s="2" customFormat="1" ht="15.6" x14ac:dyDescent="0.3">
      <c r="A43" s="19" t="s">
        <v>34</v>
      </c>
      <c r="B43" s="20">
        <v>215</v>
      </c>
      <c r="C43" s="21">
        <v>270</v>
      </c>
      <c r="D43" s="20">
        <f t="shared" si="2"/>
        <v>55</v>
      </c>
    </row>
    <row r="44" spans="1:5" s="2" customFormat="1" ht="15.6" x14ac:dyDescent="0.3">
      <c r="A44" s="19" t="s">
        <v>35</v>
      </c>
      <c r="B44" s="20">
        <v>500</v>
      </c>
      <c r="C44" s="21">
        <v>351.01</v>
      </c>
      <c r="D44" s="20">
        <f t="shared" si="2"/>
        <v>-148.99</v>
      </c>
    </row>
    <row r="45" spans="1:5" s="2" customFormat="1" ht="15.6" x14ac:dyDescent="0.3">
      <c r="A45" s="19" t="s">
        <v>36</v>
      </c>
      <c r="B45" s="20"/>
      <c r="C45" s="21"/>
      <c r="D45" s="20">
        <f t="shared" si="2"/>
        <v>0</v>
      </c>
    </row>
    <row r="46" spans="1:5" s="2" customFormat="1" ht="15.6" x14ac:dyDescent="0.3">
      <c r="A46" s="19" t="s">
        <v>37</v>
      </c>
      <c r="B46" s="20">
        <v>14000</v>
      </c>
      <c r="C46" s="21">
        <v>6255.11</v>
      </c>
      <c r="D46" s="20">
        <f t="shared" si="2"/>
        <v>-7744.89</v>
      </c>
    </row>
    <row r="47" spans="1:5" s="2" customFormat="1" ht="15.6" x14ac:dyDescent="0.3">
      <c r="A47" s="19" t="s">
        <v>38</v>
      </c>
      <c r="B47" s="20">
        <v>7000</v>
      </c>
      <c r="C47" s="21">
        <v>7830</v>
      </c>
      <c r="D47" s="20">
        <f t="shared" si="2"/>
        <v>830</v>
      </c>
      <c r="E47" s="4"/>
    </row>
    <row r="48" spans="1:5" s="2" customFormat="1" ht="15.6" x14ac:dyDescent="0.3">
      <c r="A48" s="19" t="s">
        <v>39</v>
      </c>
      <c r="B48" s="20">
        <v>150</v>
      </c>
      <c r="C48" s="21">
        <v>85.99</v>
      </c>
      <c r="D48" s="20">
        <f t="shared" si="2"/>
        <v>-64.010000000000005</v>
      </c>
    </row>
    <row r="49" spans="1:4" s="2" customFormat="1" ht="15.6" x14ac:dyDescent="0.3">
      <c r="A49" s="19" t="s">
        <v>40</v>
      </c>
      <c r="B49" s="20">
        <v>10</v>
      </c>
      <c r="C49" s="21">
        <v>10</v>
      </c>
      <c r="D49" s="20">
        <f t="shared" si="2"/>
        <v>0</v>
      </c>
    </row>
    <row r="50" spans="1:4" s="2" customFormat="1" ht="15.6" x14ac:dyDescent="0.3">
      <c r="A50" s="19" t="s">
        <v>41</v>
      </c>
      <c r="B50" s="20"/>
      <c r="C50" s="21"/>
      <c r="D50" s="20">
        <f t="shared" si="2"/>
        <v>0</v>
      </c>
    </row>
    <row r="51" spans="1:4" s="2" customFormat="1" ht="15.6" x14ac:dyDescent="0.3">
      <c r="A51" s="19" t="s">
        <v>42</v>
      </c>
      <c r="B51" s="20">
        <v>5000</v>
      </c>
      <c r="C51" s="21">
        <v>5000</v>
      </c>
      <c r="D51" s="20">
        <f t="shared" si="2"/>
        <v>0</v>
      </c>
    </row>
    <row r="52" spans="1:4" s="2" customFormat="1" ht="15.6" x14ac:dyDescent="0.3">
      <c r="A52" s="19" t="s">
        <v>43</v>
      </c>
      <c r="B52" s="20">
        <v>100</v>
      </c>
      <c r="C52" s="21"/>
      <c r="D52" s="20">
        <f t="shared" si="2"/>
        <v>-100</v>
      </c>
    </row>
    <row r="53" spans="1:4" s="2" customFormat="1" ht="15.6" x14ac:dyDescent="0.3">
      <c r="A53" s="19" t="s">
        <v>44</v>
      </c>
      <c r="B53" s="20">
        <v>100</v>
      </c>
      <c r="C53" s="21">
        <v>100</v>
      </c>
      <c r="D53" s="20">
        <f t="shared" si="2"/>
        <v>0</v>
      </c>
    </row>
    <row r="54" spans="1:4" s="2" customFormat="1" ht="15.6" x14ac:dyDescent="0.3">
      <c r="A54" s="19" t="s">
        <v>45</v>
      </c>
      <c r="B54" s="20">
        <v>250</v>
      </c>
      <c r="C54" s="21"/>
      <c r="D54" s="20">
        <f t="shared" si="2"/>
        <v>-250</v>
      </c>
    </row>
    <row r="55" spans="1:4" s="2" customFormat="1" ht="15.6" x14ac:dyDescent="0.3">
      <c r="A55" s="19" t="s">
        <v>46</v>
      </c>
      <c r="B55" s="20">
        <v>325</v>
      </c>
      <c r="C55" s="21">
        <v>202.32</v>
      </c>
      <c r="D55" s="20">
        <f t="shared" si="2"/>
        <v>-122.68</v>
      </c>
    </row>
    <row r="56" spans="1:4" s="2" customFormat="1" ht="16.2" thickBot="1" x14ac:dyDescent="0.35">
      <c r="A56" s="19" t="s">
        <v>47</v>
      </c>
      <c r="B56" s="28">
        <f>SUM(B29:B55)</f>
        <v>38890</v>
      </c>
      <c r="C56" s="29">
        <f>SUM(C29:C55)</f>
        <v>26097.23</v>
      </c>
      <c r="D56" s="28">
        <f>SUM(D29:D55)</f>
        <v>-12792.770000000002</v>
      </c>
    </row>
    <row r="57" spans="1:4" s="5" customFormat="1" ht="16.2" thickBot="1" x14ac:dyDescent="0.35">
      <c r="A57" s="19" t="s">
        <v>48</v>
      </c>
      <c r="B57" s="30">
        <f>(B27)-(B56)</f>
        <v>-12490</v>
      </c>
      <c r="C57" s="31">
        <f>(C27)-(C56)</f>
        <v>9957.3999999999978</v>
      </c>
      <c r="D57" s="30">
        <f>(D27)-(D56)</f>
        <v>22447.4</v>
      </c>
    </row>
    <row r="58" spans="1:4" s="5" customFormat="1" ht="16.2" thickBot="1" x14ac:dyDescent="0.35">
      <c r="A58" s="19" t="s">
        <v>49</v>
      </c>
      <c r="B58" s="26">
        <f>(B57)</f>
        <v>-12490</v>
      </c>
      <c r="C58" s="27">
        <f t="shared" ref="C58:D58" si="4">(C57)</f>
        <v>9957.3999999999978</v>
      </c>
      <c r="D58" s="26">
        <f t="shared" si="4"/>
        <v>22447.4</v>
      </c>
    </row>
    <row r="59" spans="1:4" s="2" customFormat="1" ht="16.2" thickTop="1" x14ac:dyDescent="0.3">
      <c r="A59" s="19"/>
      <c r="B59" s="24"/>
      <c r="C59" s="25"/>
      <c r="D59" s="24"/>
    </row>
    <row r="60" spans="1:4" s="2" customFormat="1" ht="15.6" x14ac:dyDescent="0.3">
      <c r="A60" s="23" t="s">
        <v>53</v>
      </c>
      <c r="B60" s="20">
        <v>16497.400000000001</v>
      </c>
      <c r="C60" s="21">
        <v>16497.400000000001</v>
      </c>
      <c r="D60" s="20"/>
    </row>
    <row r="61" spans="1:4" s="2" customFormat="1" ht="15.6" x14ac:dyDescent="0.3">
      <c r="A61" s="23" t="s">
        <v>54</v>
      </c>
      <c r="B61" s="22">
        <f>SUM(B58:B60)</f>
        <v>4007.4000000000015</v>
      </c>
      <c r="C61" s="21">
        <f t="shared" ref="C61" si="5">SUM(C58:C60)</f>
        <v>26454.799999999999</v>
      </c>
      <c r="D61" s="22"/>
    </row>
    <row r="62" spans="1:4" s="2" customFormat="1" ht="15.6" x14ac:dyDescent="0.3">
      <c r="A62" s="5"/>
      <c r="B62" s="12"/>
    </row>
    <row r="63" spans="1:4" s="2" customFormat="1" ht="15.6" x14ac:dyDescent="0.3">
      <c r="A63" s="5"/>
      <c r="B63" s="12"/>
    </row>
    <row r="64" spans="1:4" x14ac:dyDescent="0.3">
      <c r="A64" s="6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7"/>
    </row>
    <row r="69" spans="1:1" x14ac:dyDescent="0.3">
      <c r="A69" s="7"/>
    </row>
    <row r="70" spans="1:1" x14ac:dyDescent="0.3">
      <c r="A70" s="7"/>
    </row>
  </sheetData>
  <printOptions gridLines="1"/>
  <pageMargins left="0.25" right="0.25" top="0.5" bottom="0.5" header="0.25" footer="0.25"/>
  <pageSetup scale="68" orientation="portrait" r:id="rId1"/>
  <headerFooter>
    <oddFooter>&amp;L&amp;F&amp;R&amp;D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2021-2022</vt:lpstr>
      <vt:lpstr> 2020-2021</vt:lpstr>
      <vt:lpstr> 2019-2020</vt:lpstr>
      <vt:lpstr>' 2019-2020'!Print_Titles</vt:lpstr>
      <vt:lpstr>' 2020-2021'!Print_Titles</vt:lpstr>
      <vt:lpstr>' 2021-2022'!Print_Titles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Joan Phillips</cp:lastModifiedBy>
  <cp:lastPrinted>2022-07-25T06:24:43Z</cp:lastPrinted>
  <dcterms:created xsi:type="dcterms:W3CDTF">2019-08-05T15:12:47Z</dcterms:created>
  <dcterms:modified xsi:type="dcterms:W3CDTF">2022-09-07T21:04:33Z</dcterms:modified>
</cp:coreProperties>
</file>